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NESA\Semester 7\Bismillah Skripsi Zahwa\artikel\Jurnal CEP\"/>
    </mc:Choice>
  </mc:AlternateContent>
  <xr:revisionPtr revIDLastSave="0" documentId="8_{CA54188B-C5C5-4155-A36E-5D5D5568CF33}" xr6:coauthVersionLast="45" xr6:coauthVersionMax="45" xr10:uidLastSave="{00000000-0000-0000-0000-000000000000}"/>
  <bookViews>
    <workbookView xWindow="-60" yWindow="-60" windowWidth="20610" windowHeight="1104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D24" i="2" l="1"/>
  <c r="J152" i="1" l="1"/>
  <c r="J153" i="1"/>
  <c r="I152" i="1"/>
  <c r="I153" i="1"/>
  <c r="I136" i="1"/>
  <c r="I131" i="1"/>
  <c r="I132" i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2" i="1"/>
  <c r="J142" i="1" s="1"/>
  <c r="I141" i="1"/>
  <c r="J141" i="1" s="1"/>
  <c r="I138" i="1"/>
  <c r="I151" i="1"/>
  <c r="J151" i="1" s="1"/>
  <c r="I154" i="1"/>
  <c r="J154" i="1" s="1"/>
  <c r="I165" i="1"/>
  <c r="J165" i="1" s="1"/>
  <c r="I133" i="1"/>
  <c r="J133" i="1" s="1"/>
  <c r="I134" i="1"/>
  <c r="J134" i="1" s="1"/>
  <c r="I135" i="1"/>
  <c r="J135" i="1" s="1"/>
  <c r="J136" i="1"/>
  <c r="J132" i="1"/>
  <c r="I137" i="1"/>
  <c r="J13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8" i="1"/>
  <c r="I7" i="1"/>
  <c r="J7" i="1" s="1"/>
  <c r="I149" i="1" l="1"/>
  <c r="J149" i="1" s="1"/>
  <c r="I139" i="1"/>
  <c r="I129" i="1"/>
  <c r="J129" i="1" s="1"/>
  <c r="I45" i="1"/>
  <c r="J45" i="1" s="1"/>
  <c r="I168" i="1" l="1"/>
  <c r="J168" i="1" s="1"/>
  <c r="I13" i="1"/>
  <c r="I10" i="1"/>
  <c r="J13" i="1" l="1"/>
  <c r="I20" i="1"/>
  <c r="J20" i="1" s="1"/>
  <c r="I166" i="1"/>
  <c r="J166" i="1" s="1"/>
  <c r="I164" i="1"/>
  <c r="J164" i="1" s="1"/>
  <c r="I163" i="1"/>
  <c r="J163" i="1" s="1"/>
  <c r="I162" i="1"/>
  <c r="J162" i="1" s="1"/>
  <c r="I161" i="1"/>
  <c r="J161" i="1" s="1"/>
  <c r="I160" i="1"/>
  <c r="J160" i="1" s="1"/>
  <c r="I157" i="1"/>
  <c r="J157" i="1" s="1"/>
  <c r="I156" i="1"/>
  <c r="J156" i="1" s="1"/>
  <c r="I155" i="1"/>
  <c r="J138" i="1"/>
  <c r="I57" i="1"/>
  <c r="J57" i="1" s="1"/>
  <c r="I56" i="1"/>
  <c r="J56" i="1" s="1"/>
  <c r="I54" i="1"/>
  <c r="J155" i="1" l="1"/>
  <c r="I158" i="1"/>
  <c r="J158" i="1" s="1"/>
  <c r="J54" i="1"/>
  <c r="J139" i="1"/>
  <c r="I167" i="1"/>
  <c r="J167" i="1" s="1"/>
  <c r="I9" i="1" l="1"/>
  <c r="J9" i="1" s="1"/>
  <c r="I11" i="1" l="1"/>
  <c r="J8" i="1"/>
  <c r="J131" i="1"/>
  <c r="J11" i="1" l="1"/>
  <c r="I46" i="1"/>
  <c r="J46" i="1" s="1"/>
</calcChain>
</file>

<file path=xl/sharedStrings.xml><?xml version="1.0" encoding="utf-8"?>
<sst xmlns="http://schemas.openxmlformats.org/spreadsheetml/2006/main" count="212" uniqueCount="152">
  <si>
    <t>No</t>
  </si>
  <si>
    <t>Aspek yang Dinilai</t>
  </si>
  <si>
    <t xml:space="preserve">Skor </t>
  </si>
  <si>
    <t>V1</t>
  </si>
  <si>
    <t>V2</t>
  </si>
  <si>
    <t>V3</t>
  </si>
  <si>
    <t>Keterangan</t>
  </si>
  <si>
    <t>Skor keseluruhan</t>
  </si>
  <si>
    <t xml:space="preserve">Kriteria Penilaian </t>
  </si>
  <si>
    <t xml:space="preserve">No </t>
  </si>
  <si>
    <t>Sangat Valid</t>
  </si>
  <si>
    <t>VALIDITAS ISI</t>
  </si>
  <si>
    <t>VALIDITAS KONSTRUK</t>
  </si>
  <si>
    <t>Validasi kriteria Bahasa</t>
  </si>
  <si>
    <t>Kesesuaian materi yang disajikan dengan tujuan yang hendak dicapai</t>
  </si>
  <si>
    <t>Materi yang disajikan sesuai dengan kompetensi inti (KI) yang hendak dicapai</t>
  </si>
  <si>
    <t>Materi yang disajikan sesuai dengan kompetensi dasar (KD) yang hendak dicapai</t>
  </si>
  <si>
    <t>Materi yang disajikan sesuai dengan indikator pembelajaran yang hendak dicapai</t>
  </si>
  <si>
    <t>Materi yang disajikan mendukung peserta didik untuk mencapai tujuan percobaan</t>
  </si>
  <si>
    <t>Fenomena yang disajikan dalam Laboratorium Virtual dapat membuat peserta didik merasa ingin tahu bagaimana sifat-sifat dari unsur periode ketiga</t>
  </si>
  <si>
    <t>Tujuan percobaan yang digunakan sesuai dengan indikator pembelajaran yang hendak dicapai</t>
  </si>
  <si>
    <t>Langkah-langkah percobaan sifat-sifat unsur periode ketiga pada percobaan 1 telah memandu peserta didik untuk melakukan alur kerja praktikum dengan benar</t>
  </si>
  <si>
    <t>Langkah-langkah percobaan sifat-sifat unsur periode ketiga pada percobaan 2 telah memandu peserta didik untuk melakukan alur kerja praktikum dengan benar</t>
  </si>
  <si>
    <t>Langkah-langkah percobaan sifat-sifat unsur periode ketiga pada percobaan 3 telah memandu peserta didik untuk melakukan alur kerja praktikum dengan benar</t>
  </si>
  <si>
    <t>Langkah-langkah percobaan sifat-sifat unsur periode ketiga pada percobaan 4 telah memandu peserta didik untuk melakukan alur kerja praktikum dengan benar</t>
  </si>
  <si>
    <t>Langkah-langkah percobaan sifat-sifat unsur periode ketiga pada percobaan 5 telah memandu peserta didik untuk melakukan alur kerja praktikum dengan benar</t>
  </si>
  <si>
    <t>Kesesuaian/kebenaran konsep yang disajikan</t>
  </si>
  <si>
    <t>Kebenaran sifat fisika dan sifat kimia periode ketiga yang disajikan</t>
  </si>
  <si>
    <t>Kebenaran karakteristik gelas kimia yang disajikan</t>
  </si>
  <si>
    <t>Kebenaran karakteristik kaki tiga yang disajikan</t>
  </si>
  <si>
    <t>Kebenaran karakteristik kawat kasa yang disajikan</t>
  </si>
  <si>
    <t>Kebenaran karakteristik spatula yang disajikan</t>
  </si>
  <si>
    <t>Kebenaran karakteristik pembakar spiritus yang disajikan</t>
  </si>
  <si>
    <t>Kebenaran karakteristik kertas saring yang disajikan</t>
  </si>
  <si>
    <t>Kebenaran karakteristik pipet tetes yang disajikan</t>
  </si>
  <si>
    <t>Kebenaran karakteristik lakmus merah yang disajikan</t>
  </si>
  <si>
    <t>Kebenaran karakteristik lakmus biru yang disajikan</t>
  </si>
  <si>
    <t>Kebenaran karakteristik tabung reaksi yang disajikan</t>
  </si>
  <si>
    <t>Kebenaran karakteristik krus yang disajikan</t>
  </si>
  <si>
    <t>Kebenaran karakteristik logam natrium yang disajikan</t>
  </si>
  <si>
    <t>Kebenaran lembar keselamatan kerja untuk logam natrium yang disajikan</t>
  </si>
  <si>
    <t>Kebenaran karakteristik logam magnesium yang disajikan</t>
  </si>
  <si>
    <t>Kebenaran lembar keselamatan kerja untuk logam magnesium yang disajikan</t>
  </si>
  <si>
    <t>Kebenaran karakteristik aluminium yang disajikan</t>
  </si>
  <si>
    <t>Kebenaran lembar keselamatan kerja untuk aluminium yang disajikan</t>
  </si>
  <si>
    <t>Kebenaran karakteristik sulfur yang disajikan</t>
  </si>
  <si>
    <t>Kebenaran lembar keselamatan kerja untuk sulfur yang disajikan</t>
  </si>
  <si>
    <t>Kebenaran karakteristik phenolphtalein yang disajikan</t>
  </si>
  <si>
    <t>Kebenaran lembar keselamatan kerja untuk phenolphtalein yang disajikan</t>
  </si>
  <si>
    <t>Kebenaran karakteristik air yang disajikan</t>
  </si>
  <si>
    <t>Materi pada media disajikan secara sistematis (mulai dari hal yang sederhana menuju hal yang lebih kompleks).</t>
  </si>
  <si>
    <t>Ilustrasi gelas kimia</t>
  </si>
  <si>
    <t>Ilustrasi kaki tiga</t>
  </si>
  <si>
    <t>Ilustrasi kawat kasa</t>
  </si>
  <si>
    <t>Ilustrasi spatula</t>
  </si>
  <si>
    <t>Ilustrasi spiritus</t>
  </si>
  <si>
    <t>Ilustrasi kertas saring</t>
  </si>
  <si>
    <t>Ilustrasi pipet tetes</t>
  </si>
  <si>
    <t>Ilustrasi lakmus merah</t>
  </si>
  <si>
    <t>Ilustrasi lakmus biru</t>
  </si>
  <si>
    <t>Ilustrasi tabung reaksi</t>
  </si>
  <si>
    <t>Ilustrasi krus</t>
  </si>
  <si>
    <t>Ilustrasi bahan Natrium</t>
  </si>
  <si>
    <t>Ilustrasi bahan Magnesium</t>
  </si>
  <si>
    <t>Ilustrasi bahan Aluminium</t>
  </si>
  <si>
    <t>Ilustrasi bahan Sulfur</t>
  </si>
  <si>
    <t>Ilustrasi bahan Phenolphtalein</t>
  </si>
  <si>
    <t>Ilustrasi bahan Aquades</t>
  </si>
  <si>
    <t>Ilustrasi meja praktikum</t>
  </si>
  <si>
    <t>Ilustrasi lantai laboratorium</t>
  </si>
  <si>
    <t>Ilustrasi dinding laboratorium</t>
  </si>
  <si>
    <t>Ilustrasi lemari alat dan bahan</t>
  </si>
  <si>
    <t>Ilustrasi pelengkap lain</t>
  </si>
  <si>
    <t>Proses peletakkan gelas kimia</t>
  </si>
  <si>
    <t>Proses peletakkan kertas saring ke dalam gelas kimia</t>
  </si>
  <si>
    <t>Proses pengambilan Natrium dengan menggunakan spatula</t>
  </si>
  <si>
    <t>Proses penambahan Natrium ke dalam gelas kimia</t>
  </si>
  <si>
    <t>Proses menutup gelas kimia dengan menggunakan kaca arloji</t>
  </si>
  <si>
    <t>Proses peletakkan kaca arloji ke dalam wadah bekas alat</t>
  </si>
  <si>
    <t>Proses peletakkan indikator phenolphtalein ke meja praktikum</t>
  </si>
  <si>
    <t>Proses uji larutan dengan menggunakan indikator phenolphtalein ke dalam gelas kimia</t>
  </si>
  <si>
    <t>Proses peletakkan pembakar spiritus ke atas meja praktikum</t>
  </si>
  <si>
    <t>Proses peletakkan kaki tiga ke atas meja praktikum</t>
  </si>
  <si>
    <t>Proses peletakkan kawat kasa di atas kaki tiga</t>
  </si>
  <si>
    <t>Proses peletakkan gelas kimia ke atas kawat kasa</t>
  </si>
  <si>
    <t>Proses pengambilan Magnesium dengan menggunakan spatula</t>
  </si>
  <si>
    <t>Proses penambahan Magnesium ke dalam gelas kimia</t>
  </si>
  <si>
    <t>Proses peletakkan indikator phenolphtalein ke atas meja praktikum</t>
  </si>
  <si>
    <t>Proses pengambilan Aluminium dengan menggunakan spatula</t>
  </si>
  <si>
    <t>Proses penambahan Aluminium ke dalam gelas kimia</t>
  </si>
  <si>
    <t>Proses peletakkan krus ke atas kawat kasa</t>
  </si>
  <si>
    <t>Proses penambahan pita Magnesium ke dalam krus</t>
  </si>
  <si>
    <t>Proses menutup krus dengan menggunakan penutup krus</t>
  </si>
  <si>
    <t>Proses peletakkan penutup krus ke wadah bekas alat</t>
  </si>
  <si>
    <t>Proses pengambilan magnesium oksida dengan menggunakan spatula</t>
  </si>
  <si>
    <t>Proses penambahan magnesium oksida ke dalam tabung reaksi</t>
  </si>
  <si>
    <t>Proses peletakkan gelas kimia ke atas meja praktikum</t>
  </si>
  <si>
    <t>Proses pengambilan aquades dengan menggunakan pipet tetes</t>
  </si>
  <si>
    <t>Proses penambahan aquades ke dalam tabung reaksi</t>
  </si>
  <si>
    <t xml:space="preserve">Proses uji larutan dengan menggunakan kertas lakmus merah </t>
  </si>
  <si>
    <t>Proses pengambilan serbuk sulfur dengan menggunakan spatula</t>
  </si>
  <si>
    <t>Proses penambahan serbuk sulfur ke dalam krus</t>
  </si>
  <si>
    <t>Proses pengambilan sulfur oksida dengan menggunakan spatula</t>
  </si>
  <si>
    <t>Proses penambahan sulfur oksida ke dalam tabung reaksi</t>
  </si>
  <si>
    <t xml:space="preserve">Proses uji larutan dengan menggunakan kertas lakmus biru </t>
  </si>
  <si>
    <t>Penyajian materi dan ilustrasi di dalam halaman pembuka</t>
  </si>
  <si>
    <t>Penyajian materi dan ilustrasi di dalam sub menu “Materi”</t>
  </si>
  <si>
    <t>Penyajian materi dan ilustrasi di dalam menu utama</t>
  </si>
  <si>
    <t>Penyajian materi dan ilustrasi di dalam sub menu “Alat dan Bahan”</t>
  </si>
  <si>
    <t>Penyajian materi dan ilustrasi di dalam sub menu “Alur Percobaan”</t>
  </si>
  <si>
    <t>Penyajian materi dan ilustrasi di dalam sub menu “Praktikum”</t>
  </si>
  <si>
    <t>Penyajian materi dan ilustrasi di dalam sub menu “Petunjuk”</t>
  </si>
  <si>
    <t>Penyajian materi dan ilustrasi di dalam sub menu “Tujuan”</t>
  </si>
  <si>
    <t>Petunjuk pengoperasian media telah jelas dan lengkap</t>
  </si>
  <si>
    <t>Ketepatan penggunaan ejaan bahasa Indonesia yang benar.</t>
  </si>
  <si>
    <t>Menggunakan bahasa/istilah/simbol/ lambang yang jelas, relevan, dan mudah dipahami.</t>
  </si>
  <si>
    <t>Menggunakan kalimat yang sederhana dan mudah dipahami.</t>
  </si>
  <si>
    <t>Menggunakan kalimat yang jelas dan tidak menimbulkan penafsiran ganda.</t>
  </si>
  <si>
    <t>Kesesuaian bahasa yang digunakan dengan usia peserta didik.</t>
  </si>
  <si>
    <t>Terdapat keruntutan antar kalimat maupun antar paragraf.</t>
  </si>
  <si>
    <t>Menggunakan bahasa/istilah/simbol/ lambang secara konsisten</t>
  </si>
  <si>
    <t>Rata-rata</t>
  </si>
  <si>
    <t>Kesesuaian isi/materi praktikum dengan indikator pembelajaran yang hendak dicapai</t>
  </si>
  <si>
    <t xml:space="preserve">Rata-rata </t>
  </si>
  <si>
    <t>Kelayakan Penyajian</t>
  </si>
  <si>
    <t>Materi pada media disajikan secara sistematis (mulai dari hal yang sederhana menuju hal yang lebih kompleks)</t>
  </si>
  <si>
    <t>Ilustrasi yang disajikan jelas, relevan, dan dapat mempermudah peserta didik dalam memahami materi (ilustrasi dalam sub menu “Praktikum”).</t>
  </si>
  <si>
    <t>Format penyajian materi dan ilustrasi menarik sehingga dapat memotivasi peserta didik.</t>
  </si>
  <si>
    <t>Kualitas penyajian materi dan ilustrasi telah baik dari segi tata letak, ukuran, warna, dan pencahayaan</t>
  </si>
  <si>
    <t>Tombol “power” untuk keluar dari media</t>
  </si>
  <si>
    <t>Tombol “next” untuk lanjut ke halaman berikutnya</t>
  </si>
  <si>
    <t>Tombol “back” untuk kembali ke halaman sebelumnya</t>
  </si>
  <si>
    <t>Program dapat dibuka dan ditutup dengan mudah.</t>
  </si>
  <si>
    <t>Setiap bagian telah terhubung dengan baik.</t>
  </si>
  <si>
    <t>Tombol “close” untuk menutup halaman</t>
  </si>
  <si>
    <t>Bapak Rusly</t>
  </si>
  <si>
    <t>Bapak Lutfi</t>
  </si>
  <si>
    <t>Ibu Weni</t>
  </si>
  <si>
    <t xml:space="preserve">Rata-rata validasi konstruk </t>
  </si>
  <si>
    <t>Rata-ratra validasi isi</t>
  </si>
  <si>
    <t>Persentase</t>
  </si>
  <si>
    <t>Kriteria Penilaian</t>
  </si>
  <si>
    <t>A</t>
  </si>
  <si>
    <t>B</t>
  </si>
  <si>
    <t>C</t>
  </si>
  <si>
    <t>D</t>
  </si>
  <si>
    <t>E</t>
  </si>
  <si>
    <t>F</t>
  </si>
  <si>
    <t>G</t>
  </si>
  <si>
    <t>Kriteria</t>
  </si>
  <si>
    <t>Kelayakan Bahasa</t>
  </si>
  <si>
    <t>Kelayakan 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</si>
</sst>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 vertical="center" wrapText="1"/>
    </xf>
    <xf numFmtId="10" fontId="2" fillId="0" borderId="8" xfId="1" applyNumberFormat="1" applyFont="1" applyBorder="1" applyAlignment="1">
      <alignment horizontal="center" vertical="center" wrapText="1"/>
    </xf>
    <xf numFmtId="10" fontId="2" fillId="0" borderId="3" xfId="1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0" xfId="1" applyNumberFormat="1" applyFont="1"/>
    <xf numFmtId="10" fontId="0" fillId="0" borderId="0" xfId="0" applyNumberFormat="1"/>
    <xf numFmtId="10" fontId="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Validitas</a:t>
            </a:r>
            <a:r>
              <a:rPr lang="en-US"/>
              <a:t> Isi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Sheet2!$D$8</c:f>
              <c:strCache>
                <c:ptCount val="1"/>
                <c:pt idx="0">
                  <c:v>Kelayakan Isi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Sheet2!$C$9:$C$11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Sheet2!$D$9:$D$11</c:f>
              <c:numCache>
                <c:formatCode>0.00%</c:formatCode>
                <c:ptCount val="3"/>
                <c:pt idx="0">
                  <c:v>0.81669999999999998</c:v>
                </c:pt>
                <c:pt idx="1">
                  <c:v>0.87619999999999998</c:v>
                </c:pt>
                <c:pt idx="2">
                  <c:v>0.8609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8-4428-BBB0-51545C3093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9974608"/>
        <c:axId val="479969208"/>
      </c:barChart>
      <c:catAx>
        <c:axId val="47997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69208"/>
        <c:crosses val="autoZero"/>
        <c:auto val="1"/>
        <c:lblAlgn val="ctr"/>
        <c:lblOffset val="100"/>
        <c:noMultiLvlLbl val="0"/>
      </c:catAx>
      <c:valAx>
        <c:axId val="47996920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7997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Validitas Konstruk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Sheet2!$D$36</c:f>
              <c:strCache>
                <c:ptCount val="1"/>
                <c:pt idx="0">
                  <c:v>Kelayakan Bahasa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5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8-4FEA-9A2F-32D80E587CAE}"/>
                </c:ext>
              </c:extLst>
            </c:dLbl>
            <c:dLbl>
              <c:idx val="1"/>
              <c:layout>
                <c:manualLayout>
                  <c:x val="0"/>
                  <c:y val="-0.15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58-4FEA-9A2F-32D80E587CAE}"/>
                </c:ext>
              </c:extLst>
            </c:dLbl>
            <c:dLbl>
              <c:idx val="2"/>
              <c:layout>
                <c:manualLayout>
                  <c:x val="0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58-4FEA-9A2F-32D80E587CAE}"/>
                </c:ext>
              </c:extLst>
            </c:dLbl>
            <c:dLbl>
              <c:idx val="3"/>
              <c:layout>
                <c:manualLayout>
                  <c:x val="-5.0925337632079971E-17"/>
                  <c:y val="-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58-4FEA-9A2F-32D80E587CAE}"/>
                </c:ext>
              </c:extLst>
            </c:dLbl>
            <c:dLbl>
              <c:idx val="4"/>
              <c:layout>
                <c:manualLayout>
                  <c:x val="0"/>
                  <c:y val="-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58-4FEA-9A2F-32D80E587CAE}"/>
                </c:ext>
              </c:extLst>
            </c:dLbl>
            <c:dLbl>
              <c:idx val="5"/>
              <c:layout>
                <c:manualLayout>
                  <c:x val="1.0185067526415994E-16"/>
                  <c:y val="-0.15277777777777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58-4FEA-9A2F-32D80E587CAE}"/>
                </c:ext>
              </c:extLst>
            </c:dLbl>
            <c:dLbl>
              <c:idx val="6"/>
              <c:layout>
                <c:manualLayout>
                  <c:x val="1.0185067526415994E-16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58-4FEA-9A2F-32D80E587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Sheet2!$C$37:$C$43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Sheet2!$D$37:$D$43</c:f>
              <c:numCache>
                <c:formatCode>0.00%</c:formatCode>
                <c:ptCount val="7"/>
                <c:pt idx="0">
                  <c:v>0.86670000000000003</c:v>
                </c:pt>
                <c:pt idx="1">
                  <c:v>0.86670000000000003</c:v>
                </c:pt>
                <c:pt idx="2">
                  <c:v>0.86670000000000003</c:v>
                </c:pt>
                <c:pt idx="3">
                  <c:v>0.93330000000000002</c:v>
                </c:pt>
                <c:pt idx="4">
                  <c:v>0.93330000000000002</c:v>
                </c:pt>
                <c:pt idx="5">
                  <c:v>0.86670000000000003</c:v>
                </c:pt>
                <c:pt idx="6">
                  <c:v>0.86670000000000003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8-4FEA-9A2F-32D80E587C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482862952"/>
        <c:axId val="482884552"/>
      </c:barChart>
      <c:catAx>
        <c:axId val="48286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884552"/>
        <c:crosses val="autoZero"/>
        <c:auto val="1"/>
        <c:lblAlgn val="ctr"/>
        <c:lblOffset val="100"/>
        <c:noMultiLvlLbl val="0"/>
      </c:catAx>
      <c:valAx>
        <c:axId val="4828845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8286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Validitas Konstruk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Sheet2!$D$18</c:f>
              <c:strCache>
                <c:ptCount val="1"/>
                <c:pt idx="0">
                  <c:v>Kelayakan Penyajian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1296296296296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4-4EF6-ABA1-2906B67E597F}"/>
                </c:ext>
              </c:extLst>
            </c:dLbl>
            <c:dLbl>
              <c:idx val="1"/>
              <c:layout>
                <c:manualLayout>
                  <c:x val="-5.0925337632079971E-17"/>
                  <c:y val="-0.18981481481481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4-4EF6-ABA1-2906B67E597F}"/>
                </c:ext>
              </c:extLst>
            </c:dLbl>
            <c:dLbl>
              <c:idx val="2"/>
              <c:layout>
                <c:manualLayout>
                  <c:x val="-5.0925337632079971E-17"/>
                  <c:y val="-0.15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24-4EF6-ABA1-2906B67E597F}"/>
                </c:ext>
              </c:extLst>
            </c:dLbl>
            <c:dLbl>
              <c:idx val="3"/>
              <c:layout>
                <c:manualLayout>
                  <c:x val="0"/>
                  <c:y val="-0.15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4-4EF6-ABA1-2906B67E597F}"/>
                </c:ext>
              </c:extLst>
            </c:dLbl>
            <c:dLbl>
              <c:idx val="4"/>
              <c:layout>
                <c:manualLayout>
                  <c:x val="0"/>
                  <c:y val="-0.18981481481481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24-4EF6-ABA1-2906B67E5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Sheet2!$C$19:$C$23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Sheet2!$D$19:$D$23</c:f>
              <c:numCache>
                <c:formatCode>0.00%</c:formatCode>
                <c:ptCount val="5"/>
                <c:pt idx="0">
                  <c:v>0.86670000000000003</c:v>
                </c:pt>
                <c:pt idx="1">
                  <c:v>0.86480000000000001</c:v>
                </c:pt>
                <c:pt idx="2">
                  <c:v>0.85829999999999995</c:v>
                </c:pt>
                <c:pt idx="3">
                  <c:v>0.85829999999999995</c:v>
                </c:pt>
                <c:pt idx="4">
                  <c:v>0.86670000000000003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4-4EF6-ABA1-2906B67E59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489910232"/>
        <c:axId val="489914192"/>
      </c:barChart>
      <c:catAx>
        <c:axId val="48991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914192"/>
        <c:crosses val="autoZero"/>
        <c:auto val="1"/>
        <c:lblAlgn val="ctr"/>
        <c:lblOffset val="100"/>
        <c:noMultiLvlLbl val="0"/>
      </c:catAx>
      <c:valAx>
        <c:axId val="4899141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8991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138112</xdr:rowOff>
    </xdr:from>
    <xdr:to>
      <xdr:col>13</xdr:col>
      <xdr:colOff>476250</xdr:colOff>
      <xdr:row>14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CC06E0-9601-494F-9EB2-EB65D4BD0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690562</xdr:colOff>
      <xdr:row>34</xdr:row>
      <xdr:rowOff>42862</xdr:rowOff>
    </xdr:from>
    <xdr:to>
      <xdr:col>12</xdr:col>
      <xdr:colOff>100012</xdr:colOff>
      <xdr:row>48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21787EC-8583-4377-A151-3428CBFE1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762000</xdr:colOff>
      <xdr:row>16</xdr:row>
      <xdr:rowOff>33337</xdr:rowOff>
    </xdr:from>
    <xdr:to>
      <xdr:col>12</xdr:col>
      <xdr:colOff>171450</xdr:colOff>
      <xdr:row>30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0E82AF-847C-4E58-A721-FD2318789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M168"/>
  <sheetViews>
    <sheetView tabSelected="1" topLeftCell="F1" workbookViewId="0">
      <selection activeCell="I163" sqref="I163"/>
    </sheetView>
  </sheetViews>
  <sheetFormatPr defaultRowHeight="15.75" x14ac:dyDescent="0.25"/>
  <cols>
    <col min="1" max="3" width="9.140625" style="5"/>
    <col min="4" max="4" width="4.42578125" style="5" customWidth="1"/>
    <col min="5" max="5" width="39" style="7" customWidth="1"/>
    <col min="6" max="6" width="4.5703125" style="5" customWidth="1"/>
    <col min="7" max="7" width="4.28515625" style="5" customWidth="1"/>
    <col min="8" max="8" width="4" style="5" customWidth="1"/>
    <col min="9" max="9" width="12.5703125" style="5" customWidth="1"/>
    <col min="10" max="10" width="14.28515625" style="5" customWidth="1"/>
    <col min="11" max="11" width="13.85546875" style="8" customWidth="1"/>
    <col min="12" max="12" width="4.28515625" style="5" customWidth="1"/>
    <col min="13" max="13" width="18.5703125" style="5" customWidth="1"/>
    <col min="14" max="16384" width="9.140625" style="5"/>
  </cols>
  <sheetData>
    <row r="2" spans="4:13" x14ac:dyDescent="0.25">
      <c r="E2" s="15" t="s">
        <v>11</v>
      </c>
    </row>
    <row r="4" spans="4:13" x14ac:dyDescent="0.25">
      <c r="D4" s="36" t="s">
        <v>0</v>
      </c>
      <c r="E4" s="36" t="s">
        <v>1</v>
      </c>
      <c r="F4" s="51" t="s">
        <v>2</v>
      </c>
      <c r="G4" s="52"/>
      <c r="H4" s="53"/>
      <c r="I4" s="36" t="s">
        <v>7</v>
      </c>
      <c r="J4" s="36" t="s">
        <v>6</v>
      </c>
      <c r="K4" s="2"/>
      <c r="L4" s="5" t="s">
        <v>3</v>
      </c>
      <c r="M4" s="5" t="s">
        <v>135</v>
      </c>
    </row>
    <row r="5" spans="4:13" x14ac:dyDescent="0.25">
      <c r="D5" s="37"/>
      <c r="E5" s="37"/>
      <c r="F5" s="9" t="s">
        <v>3</v>
      </c>
      <c r="G5" s="9" t="s">
        <v>4</v>
      </c>
      <c r="H5" s="9" t="s">
        <v>5</v>
      </c>
      <c r="I5" s="37"/>
      <c r="J5" s="37"/>
      <c r="K5" s="2"/>
      <c r="L5" s="5" t="s">
        <v>4</v>
      </c>
      <c r="M5" s="5" t="s">
        <v>136</v>
      </c>
    </row>
    <row r="6" spans="4:13" x14ac:dyDescent="0.25">
      <c r="D6" s="38" t="s">
        <v>14</v>
      </c>
      <c r="E6" s="39"/>
      <c r="F6" s="39"/>
      <c r="G6" s="39"/>
      <c r="H6" s="39"/>
      <c r="I6" s="39"/>
      <c r="J6" s="40"/>
      <c r="K6" s="2"/>
      <c r="L6" s="5" t="s">
        <v>5</v>
      </c>
      <c r="M6" s="5" t="s">
        <v>137</v>
      </c>
    </row>
    <row r="7" spans="4:13" ht="31.5" x14ac:dyDescent="0.25">
      <c r="D7" s="10">
        <v>1</v>
      </c>
      <c r="E7" s="4" t="s">
        <v>15</v>
      </c>
      <c r="F7" s="10">
        <v>4</v>
      </c>
      <c r="G7" s="10">
        <v>4</v>
      </c>
      <c r="H7" s="10">
        <v>4</v>
      </c>
      <c r="I7" s="28">
        <f>((F7+G7+H7)/15)</f>
        <v>0.8</v>
      </c>
      <c r="J7" s="10" t="str">
        <f>IF(I7&lt;=20%,"Tak Valid",IF(I7&lt;=40%,"Kurang Valid",IF(I7&lt;=60%,"Cukup Valid",IF(I7&lt;=80%,"Valid",IF(I7&lt;=100%,"Sangat Valid")))))</f>
        <v>Valid</v>
      </c>
      <c r="K7" s="2"/>
    </row>
    <row r="8" spans="4:13" ht="47.25" x14ac:dyDescent="0.25">
      <c r="D8" s="10">
        <v>2</v>
      </c>
      <c r="E8" s="4" t="s">
        <v>16</v>
      </c>
      <c r="F8" s="10">
        <v>4</v>
      </c>
      <c r="G8" s="10">
        <v>4</v>
      </c>
      <c r="H8" s="10">
        <v>4</v>
      </c>
      <c r="I8" s="28">
        <f>((F8+G8+H8)/15)</f>
        <v>0.8</v>
      </c>
      <c r="J8" s="10" t="str">
        <f>IF(I8&lt;=20%,"Tak Valid",IF(I8&lt;=40%,"Kurang Valid",IF(I8&lt;=60%,"Cukup Valid",IF(I8&lt;=80%,"Valid",IF(I8&lt;=100%,"Sangat Valid")))))</f>
        <v>Valid</v>
      </c>
      <c r="K8" s="2"/>
    </row>
    <row r="9" spans="4:13" ht="47.25" x14ac:dyDescent="0.25">
      <c r="D9" s="10">
        <v>3</v>
      </c>
      <c r="E9" s="4" t="s">
        <v>17</v>
      </c>
      <c r="F9" s="10">
        <v>4</v>
      </c>
      <c r="G9" s="10">
        <v>4</v>
      </c>
      <c r="H9" s="10">
        <v>4</v>
      </c>
      <c r="I9" s="28">
        <f>((F9+G9+H9)/15)</f>
        <v>0.8</v>
      </c>
      <c r="J9" s="10" t="str">
        <f>IF(I9&lt;=20%,"Tak Valid",IF(I9&lt;=40%,"Kurang Valid",IF(I9&lt;=60%,"Cukup Valid",IF(I9&lt;=80%,"Valid",IF(I9&lt;=100%,"Sangat Valid")))))</f>
        <v>Valid</v>
      </c>
      <c r="K9" s="2"/>
    </row>
    <row r="10" spans="4:13" ht="31.5" x14ac:dyDescent="0.25">
      <c r="D10" s="10">
        <v>4</v>
      </c>
      <c r="E10" s="4" t="s">
        <v>18</v>
      </c>
      <c r="F10" s="10">
        <v>4</v>
      </c>
      <c r="G10" s="10">
        <v>4</v>
      </c>
      <c r="H10" s="10">
        <v>5</v>
      </c>
      <c r="I10" s="28">
        <f>((F10+G10+H10)/15)</f>
        <v>0.8666666666666667</v>
      </c>
      <c r="J10" s="10" t="str">
        <f>IF(I10&lt;=20%,"Tak Valid",IF(I10&lt;=40%,"Kurang Valid",IF(I10&lt;=60%,"Cukup Valid",IF(I10&lt;=80%,"Valid",IF(I10&lt;=100%,"Sangat Valid")))))</f>
        <v>Sangat Valid</v>
      </c>
      <c r="K10" s="2"/>
    </row>
    <row r="11" spans="4:13" x14ac:dyDescent="0.25">
      <c r="D11" s="42" t="s">
        <v>121</v>
      </c>
      <c r="E11" s="43"/>
      <c r="F11" s="43"/>
      <c r="G11" s="43"/>
      <c r="H11" s="43"/>
      <c r="I11" s="29">
        <f>((I7+I8+I9+I10)/4)</f>
        <v>0.81666666666666676</v>
      </c>
      <c r="J11" s="21" t="str">
        <f>IF(I11&lt;=20%,"Tak Valid",IF(I11&lt;=40%,"Kurang Valid",IF(I11&lt;=60%,"Cukup Valid",IF(I11&lt;=80%,"Valid",IF(I11&lt;=100%,"Sangat Valid")))))</f>
        <v>Sangat Valid</v>
      </c>
      <c r="K11" s="2"/>
    </row>
    <row r="12" spans="4:13" ht="17.25" customHeight="1" x14ac:dyDescent="0.25">
      <c r="D12" s="38" t="s">
        <v>122</v>
      </c>
      <c r="E12" s="45"/>
      <c r="F12" s="45"/>
      <c r="G12" s="45"/>
      <c r="H12" s="45"/>
      <c r="I12" s="45"/>
      <c r="J12" s="46"/>
      <c r="K12" s="2"/>
    </row>
    <row r="13" spans="4:13" ht="63" x14ac:dyDescent="0.25">
      <c r="D13" s="19">
        <v>1</v>
      </c>
      <c r="E13" s="24" t="s">
        <v>19</v>
      </c>
      <c r="F13" s="20">
        <v>4</v>
      </c>
      <c r="G13" s="20">
        <v>4</v>
      </c>
      <c r="H13" s="20">
        <v>4</v>
      </c>
      <c r="I13" s="29">
        <f t="shared" ref="I13:I19" si="0">((F13+G13+H13)/15)</f>
        <v>0.8</v>
      </c>
      <c r="J13" s="21" t="str">
        <f t="shared" ref="J13:J20" si="1">IF(I13&lt;=20%,"Tak Valid",IF(I13&lt;=40%,"Kurang Valid",IF(I13&lt;=60%,"Cukup Valid",IF(I13&lt;=80%,"Valid",IF(I13&lt;=100%,"Sangat Valid")))))</f>
        <v>Valid</v>
      </c>
      <c r="K13" s="2"/>
    </row>
    <row r="14" spans="4:13" ht="67.5" customHeight="1" x14ac:dyDescent="0.25">
      <c r="D14" s="19">
        <v>2</v>
      </c>
      <c r="E14" s="24" t="s">
        <v>20</v>
      </c>
      <c r="F14" s="20">
        <v>4</v>
      </c>
      <c r="G14" s="20">
        <v>4</v>
      </c>
      <c r="H14" s="20">
        <v>4</v>
      </c>
      <c r="I14" s="29">
        <f t="shared" si="0"/>
        <v>0.8</v>
      </c>
      <c r="J14" s="21" t="str">
        <f t="shared" si="1"/>
        <v>Valid</v>
      </c>
      <c r="K14" s="2"/>
    </row>
    <row r="15" spans="4:13" ht="68.25" customHeight="1" x14ac:dyDescent="0.25">
      <c r="D15" s="19">
        <v>3</v>
      </c>
      <c r="E15" s="24" t="s">
        <v>21</v>
      </c>
      <c r="F15" s="20">
        <v>4</v>
      </c>
      <c r="G15" s="20">
        <v>5</v>
      </c>
      <c r="H15" s="20">
        <v>5</v>
      </c>
      <c r="I15" s="29">
        <f t="shared" si="0"/>
        <v>0.93333333333333335</v>
      </c>
      <c r="J15" s="21" t="str">
        <f t="shared" si="1"/>
        <v>Sangat Valid</v>
      </c>
      <c r="K15" s="2"/>
    </row>
    <row r="16" spans="4:13" ht="67.5" customHeight="1" x14ac:dyDescent="0.25">
      <c r="D16" s="19">
        <v>4</v>
      </c>
      <c r="E16" s="24" t="s">
        <v>22</v>
      </c>
      <c r="F16" s="20">
        <v>4</v>
      </c>
      <c r="G16" s="20">
        <v>5</v>
      </c>
      <c r="H16" s="20">
        <v>5</v>
      </c>
      <c r="I16" s="29">
        <f t="shared" si="0"/>
        <v>0.93333333333333335</v>
      </c>
      <c r="J16" s="21" t="str">
        <f t="shared" si="1"/>
        <v>Sangat Valid</v>
      </c>
      <c r="K16" s="2"/>
    </row>
    <row r="17" spans="4:11" ht="66" customHeight="1" x14ac:dyDescent="0.25">
      <c r="D17" s="19">
        <v>5</v>
      </c>
      <c r="E17" s="24" t="s">
        <v>23</v>
      </c>
      <c r="F17" s="20">
        <v>4</v>
      </c>
      <c r="G17" s="20">
        <v>5</v>
      </c>
      <c r="H17" s="20">
        <v>5</v>
      </c>
      <c r="I17" s="29">
        <f t="shared" si="0"/>
        <v>0.93333333333333335</v>
      </c>
      <c r="J17" s="21" t="str">
        <f t="shared" si="1"/>
        <v>Sangat Valid</v>
      </c>
      <c r="K17" s="2"/>
    </row>
    <row r="18" spans="4:11" ht="68.25" customHeight="1" x14ac:dyDescent="0.25">
      <c r="D18" s="19">
        <v>6</v>
      </c>
      <c r="E18" s="24" t="s">
        <v>24</v>
      </c>
      <c r="F18" s="20">
        <v>4</v>
      </c>
      <c r="G18" s="20">
        <v>4</v>
      </c>
      <c r="H18" s="20">
        <v>5</v>
      </c>
      <c r="I18" s="29">
        <f t="shared" si="0"/>
        <v>0.8666666666666667</v>
      </c>
      <c r="J18" s="21" t="str">
        <f t="shared" si="1"/>
        <v>Sangat Valid</v>
      </c>
      <c r="K18" s="2"/>
    </row>
    <row r="19" spans="4:11" ht="78.75" x14ac:dyDescent="0.25">
      <c r="D19" s="19">
        <v>7</v>
      </c>
      <c r="E19" s="24" t="s">
        <v>25</v>
      </c>
      <c r="F19" s="20">
        <v>4</v>
      </c>
      <c r="G19" s="20">
        <v>4</v>
      </c>
      <c r="H19" s="20">
        <v>5</v>
      </c>
      <c r="I19" s="29">
        <f t="shared" si="0"/>
        <v>0.8666666666666667</v>
      </c>
      <c r="J19" s="21" t="str">
        <f t="shared" si="1"/>
        <v>Sangat Valid</v>
      </c>
      <c r="K19" s="2"/>
    </row>
    <row r="20" spans="4:11" x14ac:dyDescent="0.25">
      <c r="D20" s="42" t="s">
        <v>121</v>
      </c>
      <c r="E20" s="43"/>
      <c r="F20" s="43"/>
      <c r="G20" s="43"/>
      <c r="H20" s="43"/>
      <c r="I20" s="29">
        <f>((I13+I14+I15+I16+I17+I18+I19)/7)</f>
        <v>0.87619047619047641</v>
      </c>
      <c r="J20" s="21" t="str">
        <f t="shared" si="1"/>
        <v>Sangat Valid</v>
      </c>
      <c r="K20" s="2"/>
    </row>
    <row r="21" spans="4:11" ht="15.75" customHeight="1" x14ac:dyDescent="0.25">
      <c r="D21" s="38" t="s">
        <v>26</v>
      </c>
      <c r="E21" s="39"/>
      <c r="F21" s="39"/>
      <c r="G21" s="39"/>
      <c r="H21" s="39"/>
      <c r="I21" s="39"/>
      <c r="J21" s="40"/>
      <c r="K21" s="12"/>
    </row>
    <row r="22" spans="4:11" ht="33.75" customHeight="1" x14ac:dyDescent="0.25">
      <c r="D22" s="22">
        <v>1</v>
      </c>
      <c r="E22" s="24" t="s">
        <v>27</v>
      </c>
      <c r="F22" s="20">
        <v>4</v>
      </c>
      <c r="G22" s="20">
        <v>4</v>
      </c>
      <c r="H22" s="20">
        <v>4</v>
      </c>
      <c r="I22" s="29">
        <f t="shared" ref="I22:I44" si="2">((F22+G22+H22)/15)</f>
        <v>0.8</v>
      </c>
      <c r="J22" s="21" t="str">
        <f>IF(I22&lt;=20%,"Tak Valid",IF(I22&lt;=40%,"Kurang Valid",IF(I22&lt;=60%,"Cukup Valid",IF(I22&lt;=80%,"Valid",IF(I22&lt;=100%,"Sangat Valid")))))</f>
        <v>Valid</v>
      </c>
      <c r="K22" s="2"/>
    </row>
    <row r="23" spans="4:11" ht="31.5" customHeight="1" x14ac:dyDescent="0.25">
      <c r="D23" s="22">
        <v>2</v>
      </c>
      <c r="E23" s="24" t="s">
        <v>28</v>
      </c>
      <c r="F23" s="20">
        <v>4</v>
      </c>
      <c r="G23" s="20">
        <v>4</v>
      </c>
      <c r="H23" s="20">
        <v>5</v>
      </c>
      <c r="I23" s="29">
        <f t="shared" si="2"/>
        <v>0.8666666666666667</v>
      </c>
      <c r="J23" s="21" t="str">
        <f>IF(I23&lt;=20%,"Tak Valid",IF(I23&lt;=40%,"Kurang Valid",IF(I23&lt;=60%,"Cukup Valid",IF(I23&lt;=80%,"Valid",IF(I23&lt;=100%,"Sangat Valid")))))</f>
        <v>Sangat Valid</v>
      </c>
      <c r="K23" s="2"/>
    </row>
    <row r="24" spans="4:11" ht="31.5" customHeight="1" x14ac:dyDescent="0.25">
      <c r="D24" s="22">
        <v>3</v>
      </c>
      <c r="E24" s="24" t="s">
        <v>29</v>
      </c>
      <c r="F24" s="20">
        <v>4</v>
      </c>
      <c r="G24" s="20">
        <v>4</v>
      </c>
      <c r="H24" s="20">
        <v>5</v>
      </c>
      <c r="I24" s="29">
        <f t="shared" si="2"/>
        <v>0.8666666666666667</v>
      </c>
      <c r="J24" s="21" t="str">
        <f t="shared" ref="J24:J36" si="3">IF(I24&lt;=20%,"Tak Valid",IF(I24&lt;=40%,"Kurang Valid",IF(I24&lt;=60%,"Cukup Valid",IF(I24&lt;=80%,"Valid",IF(I24&lt;=100%,"Sangat Valid")))))</f>
        <v>Sangat Valid</v>
      </c>
      <c r="K24" s="2"/>
    </row>
    <row r="25" spans="4:11" ht="32.25" customHeight="1" x14ac:dyDescent="0.25">
      <c r="D25" s="22">
        <v>4</v>
      </c>
      <c r="E25" s="24" t="s">
        <v>30</v>
      </c>
      <c r="F25" s="20">
        <v>4</v>
      </c>
      <c r="G25" s="20">
        <v>4</v>
      </c>
      <c r="H25" s="20">
        <v>5</v>
      </c>
      <c r="I25" s="29">
        <f t="shared" si="2"/>
        <v>0.8666666666666667</v>
      </c>
      <c r="J25" s="21" t="str">
        <f t="shared" si="3"/>
        <v>Sangat Valid</v>
      </c>
      <c r="K25" s="2"/>
    </row>
    <row r="26" spans="4:11" ht="33.75" customHeight="1" x14ac:dyDescent="0.25">
      <c r="D26" s="22">
        <v>5</v>
      </c>
      <c r="E26" s="24" t="s">
        <v>31</v>
      </c>
      <c r="F26" s="20">
        <v>4</v>
      </c>
      <c r="G26" s="20">
        <v>4</v>
      </c>
      <c r="H26" s="20">
        <v>5</v>
      </c>
      <c r="I26" s="29">
        <f t="shared" si="2"/>
        <v>0.8666666666666667</v>
      </c>
      <c r="J26" s="21" t="str">
        <f t="shared" si="3"/>
        <v>Sangat Valid</v>
      </c>
      <c r="K26" s="2"/>
    </row>
    <row r="27" spans="4:11" ht="34.5" customHeight="1" x14ac:dyDescent="0.25">
      <c r="D27" s="22">
        <v>6</v>
      </c>
      <c r="E27" s="24" t="s">
        <v>32</v>
      </c>
      <c r="F27" s="20">
        <v>4</v>
      </c>
      <c r="G27" s="20">
        <v>4</v>
      </c>
      <c r="H27" s="20">
        <v>5</v>
      </c>
      <c r="I27" s="29">
        <f t="shared" si="2"/>
        <v>0.8666666666666667</v>
      </c>
      <c r="J27" s="21" t="str">
        <f t="shared" si="3"/>
        <v>Sangat Valid</v>
      </c>
      <c r="K27" s="2"/>
    </row>
    <row r="28" spans="4:11" ht="31.5" x14ac:dyDescent="0.25">
      <c r="D28" s="22">
        <v>7</v>
      </c>
      <c r="E28" s="24" t="s">
        <v>33</v>
      </c>
      <c r="F28" s="20">
        <v>4</v>
      </c>
      <c r="G28" s="20">
        <v>4</v>
      </c>
      <c r="H28" s="20">
        <v>5</v>
      </c>
      <c r="I28" s="29">
        <f t="shared" si="2"/>
        <v>0.8666666666666667</v>
      </c>
      <c r="J28" s="21" t="str">
        <f t="shared" si="3"/>
        <v>Sangat Valid</v>
      </c>
      <c r="K28" s="2"/>
    </row>
    <row r="29" spans="4:11" ht="31.5" x14ac:dyDescent="0.25">
      <c r="D29" s="22">
        <v>8</v>
      </c>
      <c r="E29" s="24" t="s">
        <v>34</v>
      </c>
      <c r="F29" s="20">
        <v>4</v>
      </c>
      <c r="G29" s="20">
        <v>4</v>
      </c>
      <c r="H29" s="20">
        <v>5</v>
      </c>
      <c r="I29" s="29">
        <f t="shared" si="2"/>
        <v>0.8666666666666667</v>
      </c>
      <c r="J29" s="21" t="str">
        <f t="shared" si="3"/>
        <v>Sangat Valid</v>
      </c>
      <c r="K29" s="2"/>
    </row>
    <row r="30" spans="4:11" ht="32.25" customHeight="1" x14ac:dyDescent="0.25">
      <c r="D30" s="22">
        <v>9</v>
      </c>
      <c r="E30" s="24" t="s">
        <v>35</v>
      </c>
      <c r="F30" s="20">
        <v>4</v>
      </c>
      <c r="G30" s="20">
        <v>4</v>
      </c>
      <c r="H30" s="20">
        <v>5</v>
      </c>
      <c r="I30" s="29">
        <f t="shared" si="2"/>
        <v>0.8666666666666667</v>
      </c>
      <c r="J30" s="21" t="str">
        <f t="shared" si="3"/>
        <v>Sangat Valid</v>
      </c>
      <c r="K30" s="2"/>
    </row>
    <row r="31" spans="4:11" ht="27" customHeight="1" x14ac:dyDescent="0.25">
      <c r="D31" s="22">
        <v>10</v>
      </c>
      <c r="E31" s="24" t="s">
        <v>36</v>
      </c>
      <c r="F31" s="20">
        <v>4</v>
      </c>
      <c r="G31" s="20">
        <v>4</v>
      </c>
      <c r="H31" s="20">
        <v>5</v>
      </c>
      <c r="I31" s="29">
        <f t="shared" si="2"/>
        <v>0.8666666666666667</v>
      </c>
      <c r="J31" s="21" t="str">
        <f t="shared" si="3"/>
        <v>Sangat Valid</v>
      </c>
      <c r="K31" s="2"/>
    </row>
    <row r="32" spans="4:11" ht="33" customHeight="1" x14ac:dyDescent="0.25">
      <c r="D32" s="22">
        <v>11</v>
      </c>
      <c r="E32" s="24" t="s">
        <v>37</v>
      </c>
      <c r="F32" s="20">
        <v>4</v>
      </c>
      <c r="G32" s="20">
        <v>4</v>
      </c>
      <c r="H32" s="20">
        <v>5</v>
      </c>
      <c r="I32" s="29">
        <f t="shared" si="2"/>
        <v>0.8666666666666667</v>
      </c>
      <c r="J32" s="21" t="str">
        <f t="shared" si="3"/>
        <v>Sangat Valid</v>
      </c>
      <c r="K32" s="2"/>
    </row>
    <row r="33" spans="4:11" ht="31.5" customHeight="1" x14ac:dyDescent="0.25">
      <c r="D33" s="22">
        <v>12</v>
      </c>
      <c r="E33" s="24" t="s">
        <v>38</v>
      </c>
      <c r="F33" s="20">
        <v>4</v>
      </c>
      <c r="G33" s="20">
        <v>4</v>
      </c>
      <c r="H33" s="20">
        <v>5</v>
      </c>
      <c r="I33" s="29">
        <f t="shared" si="2"/>
        <v>0.8666666666666667</v>
      </c>
      <c r="J33" s="21" t="str">
        <f t="shared" si="3"/>
        <v>Sangat Valid</v>
      </c>
      <c r="K33" s="5"/>
    </row>
    <row r="34" spans="4:11" ht="31.5" x14ac:dyDescent="0.25">
      <c r="D34" s="22">
        <v>13</v>
      </c>
      <c r="E34" s="24" t="s">
        <v>39</v>
      </c>
      <c r="F34" s="20">
        <v>4</v>
      </c>
      <c r="G34" s="20">
        <v>4</v>
      </c>
      <c r="H34" s="20">
        <v>5</v>
      </c>
      <c r="I34" s="29">
        <f t="shared" si="2"/>
        <v>0.8666666666666667</v>
      </c>
      <c r="J34" s="21" t="str">
        <f t="shared" si="3"/>
        <v>Sangat Valid</v>
      </c>
      <c r="K34" s="5"/>
    </row>
    <row r="35" spans="4:11" ht="31.5" x14ac:dyDescent="0.25">
      <c r="D35" s="22">
        <v>14</v>
      </c>
      <c r="E35" s="24" t="s">
        <v>40</v>
      </c>
      <c r="F35" s="20">
        <v>4</v>
      </c>
      <c r="G35" s="20">
        <v>4</v>
      </c>
      <c r="H35" s="20">
        <v>5</v>
      </c>
      <c r="I35" s="29">
        <f t="shared" si="2"/>
        <v>0.8666666666666667</v>
      </c>
      <c r="J35" s="21" t="str">
        <f t="shared" si="3"/>
        <v>Sangat Valid</v>
      </c>
      <c r="K35" s="5"/>
    </row>
    <row r="36" spans="4:11" ht="31.5" x14ac:dyDescent="0.25">
      <c r="D36" s="22">
        <v>15</v>
      </c>
      <c r="E36" s="24" t="s">
        <v>41</v>
      </c>
      <c r="F36" s="20">
        <v>4</v>
      </c>
      <c r="G36" s="20">
        <v>4</v>
      </c>
      <c r="H36" s="20">
        <v>5</v>
      </c>
      <c r="I36" s="29">
        <f t="shared" si="2"/>
        <v>0.8666666666666667</v>
      </c>
      <c r="J36" s="21" t="str">
        <f t="shared" si="3"/>
        <v>Sangat Valid</v>
      </c>
      <c r="K36" s="5"/>
    </row>
    <row r="37" spans="4:11" ht="31.5" x14ac:dyDescent="0.25">
      <c r="D37" s="22">
        <v>16</v>
      </c>
      <c r="E37" s="24" t="s">
        <v>42</v>
      </c>
      <c r="F37" s="20">
        <v>4</v>
      </c>
      <c r="G37" s="20">
        <v>4</v>
      </c>
      <c r="H37" s="20">
        <v>5</v>
      </c>
      <c r="I37" s="29">
        <f t="shared" si="2"/>
        <v>0.8666666666666667</v>
      </c>
      <c r="J37" s="21" t="str">
        <f>IF(I37&lt;=20%,"Tak Valid",IF(I37&lt;=40%,"Kurang Valid",IF(I37&lt;=60%,"Cukup Valid",IF(I37&lt;=80%,"Valid",IF(I37&lt;=100%,"Sangat Valid")))))</f>
        <v>Sangat Valid</v>
      </c>
      <c r="K37" s="5"/>
    </row>
    <row r="38" spans="4:11" ht="32.25" customHeight="1" x14ac:dyDescent="0.25">
      <c r="D38" s="22">
        <v>17</v>
      </c>
      <c r="E38" s="24" t="s">
        <v>43</v>
      </c>
      <c r="F38" s="20">
        <v>4</v>
      </c>
      <c r="G38" s="20">
        <v>4</v>
      </c>
      <c r="H38" s="20">
        <v>5</v>
      </c>
      <c r="I38" s="29">
        <f t="shared" si="2"/>
        <v>0.8666666666666667</v>
      </c>
      <c r="J38" s="21" t="str">
        <f>IF(I38&lt;=20%,"Tak Valid",IF(I38&lt;=40%,"Kurang Valid",IF(I38&lt;=60%,"Cukup Valid",IF(I38&lt;=80%,"Valid",IF(I38&lt;=100%,"Sangat Valid")))))</f>
        <v>Sangat Valid</v>
      </c>
      <c r="K38" s="5"/>
    </row>
    <row r="39" spans="4:11" ht="31.5" customHeight="1" x14ac:dyDescent="0.25">
      <c r="D39" s="22">
        <v>18</v>
      </c>
      <c r="E39" s="24" t="s">
        <v>44</v>
      </c>
      <c r="F39" s="20">
        <v>4</v>
      </c>
      <c r="G39" s="20">
        <v>4</v>
      </c>
      <c r="H39" s="20">
        <v>5</v>
      </c>
      <c r="I39" s="29">
        <f t="shared" si="2"/>
        <v>0.8666666666666667</v>
      </c>
      <c r="J39" s="21" t="str">
        <f t="shared" ref="J39:J46" si="4">IF(I39&lt;=20%,"Tak Valid",IF(I39&lt;=40%,"Kurang Valid",IF(I39&lt;=60%,"Cukup Valid",IF(I39&lt;=80%,"Valid",IF(I39&lt;=100%,"Sangat Valid")))))</f>
        <v>Sangat Valid</v>
      </c>
      <c r="K39" s="5"/>
    </row>
    <row r="40" spans="4:11" ht="31.5" x14ac:dyDescent="0.25">
      <c r="D40" s="22">
        <v>19</v>
      </c>
      <c r="E40" s="24" t="s">
        <v>45</v>
      </c>
      <c r="F40" s="20">
        <v>4</v>
      </c>
      <c r="G40" s="20">
        <v>4</v>
      </c>
      <c r="H40" s="20">
        <v>5</v>
      </c>
      <c r="I40" s="29">
        <f t="shared" si="2"/>
        <v>0.8666666666666667</v>
      </c>
      <c r="J40" s="21" t="str">
        <f t="shared" si="4"/>
        <v>Sangat Valid</v>
      </c>
      <c r="K40" s="5"/>
    </row>
    <row r="41" spans="4:11" ht="31.5" x14ac:dyDescent="0.25">
      <c r="D41" s="22">
        <v>20</v>
      </c>
      <c r="E41" s="24" t="s">
        <v>46</v>
      </c>
      <c r="F41" s="20">
        <v>4</v>
      </c>
      <c r="G41" s="20">
        <v>4</v>
      </c>
      <c r="H41" s="20">
        <v>5</v>
      </c>
      <c r="I41" s="29">
        <f t="shared" si="2"/>
        <v>0.8666666666666667</v>
      </c>
      <c r="J41" s="21" t="str">
        <f t="shared" si="4"/>
        <v>Sangat Valid</v>
      </c>
      <c r="K41" s="5"/>
    </row>
    <row r="42" spans="4:11" ht="31.5" x14ac:dyDescent="0.25">
      <c r="D42" s="22">
        <v>21</v>
      </c>
      <c r="E42" s="24" t="s">
        <v>47</v>
      </c>
      <c r="F42" s="20">
        <v>4</v>
      </c>
      <c r="G42" s="20">
        <v>4</v>
      </c>
      <c r="H42" s="20">
        <v>5</v>
      </c>
      <c r="I42" s="29">
        <f t="shared" si="2"/>
        <v>0.8666666666666667</v>
      </c>
      <c r="J42" s="21" t="str">
        <f t="shared" si="4"/>
        <v>Sangat Valid</v>
      </c>
      <c r="K42" s="5"/>
    </row>
    <row r="43" spans="4:11" ht="31.5" x14ac:dyDescent="0.25">
      <c r="D43" s="22">
        <v>22</v>
      </c>
      <c r="E43" s="24" t="s">
        <v>48</v>
      </c>
      <c r="F43" s="20">
        <v>4</v>
      </c>
      <c r="G43" s="20">
        <v>4</v>
      </c>
      <c r="H43" s="20">
        <v>5</v>
      </c>
      <c r="I43" s="29">
        <f t="shared" si="2"/>
        <v>0.8666666666666667</v>
      </c>
      <c r="J43" s="21" t="str">
        <f t="shared" si="4"/>
        <v>Sangat Valid</v>
      </c>
      <c r="K43" s="5"/>
    </row>
    <row r="44" spans="4:11" ht="15.75" customHeight="1" x14ac:dyDescent="0.25">
      <c r="D44" s="22">
        <v>23</v>
      </c>
      <c r="E44" s="24" t="s">
        <v>49</v>
      </c>
      <c r="F44" s="20">
        <v>4</v>
      </c>
      <c r="G44" s="20">
        <v>4</v>
      </c>
      <c r="H44" s="20">
        <v>4</v>
      </c>
      <c r="I44" s="29">
        <f t="shared" si="2"/>
        <v>0.8</v>
      </c>
      <c r="J44" s="21" t="str">
        <f t="shared" si="4"/>
        <v>Valid</v>
      </c>
      <c r="K44" s="5"/>
    </row>
    <row r="45" spans="4:11" ht="15.75" customHeight="1" x14ac:dyDescent="0.25">
      <c r="D45" s="42" t="s">
        <v>123</v>
      </c>
      <c r="E45" s="43"/>
      <c r="F45" s="43"/>
      <c r="G45" s="43"/>
      <c r="H45" s="44"/>
      <c r="I45" s="28">
        <f>((I22+I23+I24+I25+I26+I27+I28+I29+I30+I31+I32+I33+I34+I35+I36+I37+I38+I39+I40+I41+I42+I43+I44)/23)</f>
        <v>0.86086956521739166</v>
      </c>
      <c r="J45" s="21" t="str">
        <f t="shared" si="4"/>
        <v>Sangat Valid</v>
      </c>
      <c r="K45" s="5"/>
    </row>
    <row r="46" spans="4:11" ht="15.75" customHeight="1" x14ac:dyDescent="0.25">
      <c r="D46" s="41" t="s">
        <v>139</v>
      </c>
      <c r="E46" s="41"/>
      <c r="F46" s="41"/>
      <c r="G46" s="41"/>
      <c r="H46" s="41"/>
      <c r="I46" s="27">
        <f>(I11+I20+I45)/3</f>
        <v>0.85124223602484494</v>
      </c>
      <c r="J46" s="26" t="str">
        <f t="shared" si="4"/>
        <v>Sangat Valid</v>
      </c>
      <c r="K46" s="5"/>
    </row>
    <row r="47" spans="4:11" ht="15.75" customHeight="1" x14ac:dyDescent="0.25">
      <c r="D47" s="8"/>
      <c r="E47" s="5"/>
      <c r="K47" s="5"/>
    </row>
    <row r="48" spans="4:11" ht="15.75" customHeight="1" x14ac:dyDescent="0.25">
      <c r="E48" s="15" t="s">
        <v>12</v>
      </c>
      <c r="K48" s="5"/>
    </row>
    <row r="49" spans="4:11" x14ac:dyDescent="0.25">
      <c r="K49" s="5"/>
    </row>
    <row r="50" spans="4:11" ht="15.75" customHeight="1" x14ac:dyDescent="0.25">
      <c r="D50" s="36" t="s">
        <v>0</v>
      </c>
      <c r="E50" s="36" t="s">
        <v>1</v>
      </c>
      <c r="F50" s="51" t="s">
        <v>2</v>
      </c>
      <c r="G50" s="52"/>
      <c r="H50" s="53"/>
      <c r="I50" s="36" t="s">
        <v>7</v>
      </c>
      <c r="J50" s="36" t="s">
        <v>6</v>
      </c>
      <c r="K50" s="5"/>
    </row>
    <row r="51" spans="4:11" ht="31.5" customHeight="1" x14ac:dyDescent="0.25">
      <c r="D51" s="37"/>
      <c r="E51" s="37"/>
      <c r="F51" s="9" t="s">
        <v>3</v>
      </c>
      <c r="G51" s="9" t="s">
        <v>4</v>
      </c>
      <c r="H51" s="9" t="s">
        <v>5</v>
      </c>
      <c r="I51" s="37"/>
      <c r="J51" s="37"/>
      <c r="K51" s="5"/>
    </row>
    <row r="52" spans="4:11" ht="15.75" customHeight="1" x14ac:dyDescent="0.25">
      <c r="D52" s="38" t="s">
        <v>124</v>
      </c>
      <c r="E52" s="39"/>
      <c r="F52" s="39"/>
      <c r="G52" s="39"/>
      <c r="H52" s="39"/>
      <c r="I52" s="39"/>
      <c r="J52" s="40"/>
      <c r="K52" s="5"/>
    </row>
    <row r="53" spans="4:11" ht="47.25" customHeight="1" x14ac:dyDescent="0.25">
      <c r="D53" s="38" t="s">
        <v>125</v>
      </c>
      <c r="E53" s="39"/>
      <c r="F53" s="39"/>
      <c r="G53" s="39"/>
      <c r="H53" s="39"/>
      <c r="I53" s="39"/>
      <c r="J53" s="40"/>
      <c r="K53" s="5"/>
    </row>
    <row r="54" spans="4:11" ht="15.75" customHeight="1" x14ac:dyDescent="0.25">
      <c r="D54" s="10">
        <v>1</v>
      </c>
      <c r="E54" s="14" t="s">
        <v>50</v>
      </c>
      <c r="F54" s="10">
        <v>4</v>
      </c>
      <c r="G54" s="10">
        <v>4</v>
      </c>
      <c r="H54" s="10">
        <v>5</v>
      </c>
      <c r="I54" s="28">
        <f>((F54+G54+H54)/15)</f>
        <v>0.8666666666666667</v>
      </c>
      <c r="J54" s="10" t="str">
        <f>IF(I54&lt;=20%,"Tak Valid",IF(I54&lt;=40%,"Kurang Valid",IF(I54&lt;=60%,"Cukup Valid",IF(I54&lt;=80%,"Valid",IF(I54&lt;=100%,"Sangat Valid")))))</f>
        <v>Sangat Valid</v>
      </c>
      <c r="K54" s="5"/>
    </row>
    <row r="55" spans="4:11" ht="43.5" customHeight="1" x14ac:dyDescent="0.25">
      <c r="D55" s="38" t="s">
        <v>126</v>
      </c>
      <c r="E55" s="45"/>
      <c r="F55" s="45"/>
      <c r="G55" s="45"/>
      <c r="H55" s="45"/>
      <c r="I55" s="45"/>
      <c r="J55" s="46"/>
      <c r="K55" s="5"/>
    </row>
    <row r="56" spans="4:11" x14ac:dyDescent="0.25">
      <c r="D56" s="10">
        <v>1</v>
      </c>
      <c r="E56" s="14" t="s">
        <v>51</v>
      </c>
      <c r="F56" s="10">
        <v>4</v>
      </c>
      <c r="G56" s="10">
        <v>4</v>
      </c>
      <c r="H56" s="10">
        <v>5</v>
      </c>
      <c r="I56" s="28">
        <f>((F56+G56+H56)/15)</f>
        <v>0.8666666666666667</v>
      </c>
      <c r="J56" s="10" t="str">
        <f t="shared" ref="J56:J139" si="5">IF(I56&lt;=20%,"Tak Valid",IF(I56&lt;=40%,"Kurang Valid",IF(I56&lt;=60%,"Cukup Valid",IF(I56&lt;=80%,"Valid",IF(I56&lt;=100%,"Sangat Valid")))))</f>
        <v>Sangat Valid</v>
      </c>
      <c r="K56" s="5"/>
    </row>
    <row r="57" spans="4:11" x14ac:dyDescent="0.25">
      <c r="D57" s="10">
        <v>2</v>
      </c>
      <c r="E57" s="14" t="s">
        <v>52</v>
      </c>
      <c r="F57" s="10">
        <v>4</v>
      </c>
      <c r="G57" s="10">
        <v>4</v>
      </c>
      <c r="H57" s="10">
        <v>5</v>
      </c>
      <c r="I57" s="28">
        <f>((F57+G57+H57)/15)</f>
        <v>0.8666666666666667</v>
      </c>
      <c r="J57" s="10" t="str">
        <f t="shared" si="5"/>
        <v>Sangat Valid</v>
      </c>
      <c r="K57" s="5"/>
    </row>
    <row r="58" spans="4:11" ht="15.75" customHeight="1" x14ac:dyDescent="0.25">
      <c r="D58" s="10">
        <v>3</v>
      </c>
      <c r="E58" s="14" t="s">
        <v>53</v>
      </c>
      <c r="F58" s="10">
        <v>4</v>
      </c>
      <c r="G58" s="10">
        <v>4</v>
      </c>
      <c r="H58" s="10">
        <v>5</v>
      </c>
      <c r="I58" s="28">
        <f t="shared" ref="I58:I121" si="6">((F58+G58+H58)/15)</f>
        <v>0.8666666666666667</v>
      </c>
      <c r="J58" s="10" t="str">
        <f t="shared" si="5"/>
        <v>Sangat Valid</v>
      </c>
      <c r="K58" s="5"/>
    </row>
    <row r="59" spans="4:11" ht="15.75" customHeight="1" x14ac:dyDescent="0.25">
      <c r="D59" s="10">
        <v>4</v>
      </c>
      <c r="E59" s="14" t="s">
        <v>54</v>
      </c>
      <c r="F59" s="10">
        <v>4</v>
      </c>
      <c r="G59" s="10">
        <v>4</v>
      </c>
      <c r="H59" s="10">
        <v>5</v>
      </c>
      <c r="I59" s="28">
        <f t="shared" si="6"/>
        <v>0.8666666666666667</v>
      </c>
      <c r="J59" s="10" t="str">
        <f t="shared" si="5"/>
        <v>Sangat Valid</v>
      </c>
    </row>
    <row r="60" spans="4:11" x14ac:dyDescent="0.25">
      <c r="D60" s="10">
        <v>5</v>
      </c>
      <c r="E60" s="14" t="s">
        <v>55</v>
      </c>
      <c r="F60" s="10">
        <v>4</v>
      </c>
      <c r="G60" s="10">
        <v>4</v>
      </c>
      <c r="H60" s="10">
        <v>5</v>
      </c>
      <c r="I60" s="28">
        <f t="shared" si="6"/>
        <v>0.8666666666666667</v>
      </c>
      <c r="J60" s="10" t="str">
        <f t="shared" si="5"/>
        <v>Sangat Valid</v>
      </c>
    </row>
    <row r="61" spans="4:11" x14ac:dyDescent="0.25">
      <c r="D61" s="10">
        <v>6</v>
      </c>
      <c r="E61" s="14" t="s">
        <v>56</v>
      </c>
      <c r="F61" s="10">
        <v>4</v>
      </c>
      <c r="G61" s="10">
        <v>4</v>
      </c>
      <c r="H61" s="10">
        <v>4</v>
      </c>
      <c r="I61" s="28">
        <f t="shared" si="6"/>
        <v>0.8</v>
      </c>
      <c r="J61" s="10" t="str">
        <f t="shared" si="5"/>
        <v>Valid</v>
      </c>
    </row>
    <row r="62" spans="4:11" x14ac:dyDescent="0.25">
      <c r="D62" s="10">
        <v>7</v>
      </c>
      <c r="E62" s="14" t="s">
        <v>57</v>
      </c>
      <c r="F62" s="10">
        <v>4</v>
      </c>
      <c r="G62" s="10">
        <v>4</v>
      </c>
      <c r="H62" s="10">
        <v>5</v>
      </c>
      <c r="I62" s="28">
        <f t="shared" si="6"/>
        <v>0.8666666666666667</v>
      </c>
      <c r="J62" s="10" t="str">
        <f t="shared" si="5"/>
        <v>Sangat Valid</v>
      </c>
    </row>
    <row r="63" spans="4:11" x14ac:dyDescent="0.25">
      <c r="D63" s="10">
        <v>8</v>
      </c>
      <c r="E63" s="14" t="s">
        <v>58</v>
      </c>
      <c r="F63" s="10">
        <v>4</v>
      </c>
      <c r="G63" s="10">
        <v>4</v>
      </c>
      <c r="H63" s="10">
        <v>5</v>
      </c>
      <c r="I63" s="28">
        <f t="shared" si="6"/>
        <v>0.8666666666666667</v>
      </c>
      <c r="J63" s="10" t="str">
        <f t="shared" si="5"/>
        <v>Sangat Valid</v>
      </c>
    </row>
    <row r="64" spans="4:11" x14ac:dyDescent="0.25">
      <c r="D64" s="10">
        <v>9</v>
      </c>
      <c r="E64" s="14" t="s">
        <v>59</v>
      </c>
      <c r="F64" s="10">
        <v>4</v>
      </c>
      <c r="G64" s="10">
        <v>4</v>
      </c>
      <c r="H64" s="10">
        <v>5</v>
      </c>
      <c r="I64" s="28">
        <f t="shared" si="6"/>
        <v>0.8666666666666667</v>
      </c>
      <c r="J64" s="10" t="str">
        <f t="shared" si="5"/>
        <v>Sangat Valid</v>
      </c>
    </row>
    <row r="65" spans="4:10" x14ac:dyDescent="0.25">
      <c r="D65" s="10">
        <v>10</v>
      </c>
      <c r="E65" s="14" t="s">
        <v>60</v>
      </c>
      <c r="F65" s="10">
        <v>4</v>
      </c>
      <c r="G65" s="10">
        <v>4</v>
      </c>
      <c r="H65" s="10">
        <v>5</v>
      </c>
      <c r="I65" s="28">
        <f t="shared" si="6"/>
        <v>0.8666666666666667</v>
      </c>
      <c r="J65" s="10" t="str">
        <f t="shared" si="5"/>
        <v>Sangat Valid</v>
      </c>
    </row>
    <row r="66" spans="4:10" x14ac:dyDescent="0.25">
      <c r="D66" s="10">
        <v>11</v>
      </c>
      <c r="E66" s="14" t="s">
        <v>61</v>
      </c>
      <c r="F66" s="10">
        <v>4</v>
      </c>
      <c r="G66" s="10">
        <v>4</v>
      </c>
      <c r="H66" s="10">
        <v>5</v>
      </c>
      <c r="I66" s="28">
        <f t="shared" si="6"/>
        <v>0.8666666666666667</v>
      </c>
      <c r="J66" s="10" t="str">
        <f t="shared" si="5"/>
        <v>Sangat Valid</v>
      </c>
    </row>
    <row r="67" spans="4:10" x14ac:dyDescent="0.25">
      <c r="D67" s="10">
        <v>12</v>
      </c>
      <c r="E67" s="14" t="s">
        <v>62</v>
      </c>
      <c r="F67" s="10">
        <v>4</v>
      </c>
      <c r="G67" s="10">
        <v>4</v>
      </c>
      <c r="H67" s="10">
        <v>5</v>
      </c>
      <c r="I67" s="28">
        <f t="shared" si="6"/>
        <v>0.8666666666666667</v>
      </c>
      <c r="J67" s="10" t="str">
        <f t="shared" si="5"/>
        <v>Sangat Valid</v>
      </c>
    </row>
    <row r="68" spans="4:10" ht="15.75" customHeight="1" x14ac:dyDescent="0.25">
      <c r="D68" s="10">
        <v>13</v>
      </c>
      <c r="E68" s="14" t="s">
        <v>63</v>
      </c>
      <c r="F68" s="10">
        <v>4</v>
      </c>
      <c r="G68" s="10">
        <v>4</v>
      </c>
      <c r="H68" s="10">
        <v>5</v>
      </c>
      <c r="I68" s="28">
        <f t="shared" si="6"/>
        <v>0.8666666666666667</v>
      </c>
      <c r="J68" s="10" t="str">
        <f t="shared" si="5"/>
        <v>Sangat Valid</v>
      </c>
    </row>
    <row r="69" spans="4:10" x14ac:dyDescent="0.25">
      <c r="D69" s="10">
        <v>14</v>
      </c>
      <c r="E69" s="14" t="s">
        <v>64</v>
      </c>
      <c r="F69" s="10">
        <v>4</v>
      </c>
      <c r="G69" s="10">
        <v>4</v>
      </c>
      <c r="H69" s="10">
        <v>5</v>
      </c>
      <c r="I69" s="28">
        <f t="shared" si="6"/>
        <v>0.8666666666666667</v>
      </c>
      <c r="J69" s="10" t="str">
        <f t="shared" si="5"/>
        <v>Sangat Valid</v>
      </c>
    </row>
    <row r="70" spans="4:10" x14ac:dyDescent="0.25">
      <c r="D70" s="10">
        <v>15</v>
      </c>
      <c r="E70" s="14" t="s">
        <v>65</v>
      </c>
      <c r="F70" s="10">
        <v>4</v>
      </c>
      <c r="G70" s="10">
        <v>4</v>
      </c>
      <c r="H70" s="10">
        <v>5</v>
      </c>
      <c r="I70" s="28">
        <f t="shared" si="6"/>
        <v>0.8666666666666667</v>
      </c>
      <c r="J70" s="10" t="str">
        <f t="shared" si="5"/>
        <v>Sangat Valid</v>
      </c>
    </row>
    <row r="71" spans="4:10" x14ac:dyDescent="0.25">
      <c r="D71" s="10">
        <v>16</v>
      </c>
      <c r="E71" s="14" t="s">
        <v>66</v>
      </c>
      <c r="F71" s="10">
        <v>4</v>
      </c>
      <c r="G71" s="10">
        <v>4</v>
      </c>
      <c r="H71" s="10">
        <v>5</v>
      </c>
      <c r="I71" s="28">
        <f t="shared" si="6"/>
        <v>0.8666666666666667</v>
      </c>
      <c r="J71" s="10" t="str">
        <f t="shared" si="5"/>
        <v>Sangat Valid</v>
      </c>
    </row>
    <row r="72" spans="4:10" x14ac:dyDescent="0.25">
      <c r="D72" s="10">
        <v>17</v>
      </c>
      <c r="E72" s="14" t="s">
        <v>67</v>
      </c>
      <c r="F72" s="10">
        <v>4</v>
      </c>
      <c r="G72" s="10">
        <v>4</v>
      </c>
      <c r="H72" s="10">
        <v>4</v>
      </c>
      <c r="I72" s="28">
        <f t="shared" si="6"/>
        <v>0.8</v>
      </c>
      <c r="J72" s="10" t="str">
        <f t="shared" si="5"/>
        <v>Valid</v>
      </c>
    </row>
    <row r="73" spans="4:10" ht="15.75" customHeight="1" x14ac:dyDescent="0.25">
      <c r="D73" s="10">
        <v>18</v>
      </c>
      <c r="E73" s="14" t="s">
        <v>68</v>
      </c>
      <c r="F73" s="10">
        <v>4</v>
      </c>
      <c r="G73" s="10">
        <v>4</v>
      </c>
      <c r="H73" s="10">
        <v>5</v>
      </c>
      <c r="I73" s="28">
        <f t="shared" si="6"/>
        <v>0.8666666666666667</v>
      </c>
      <c r="J73" s="10" t="str">
        <f t="shared" si="5"/>
        <v>Sangat Valid</v>
      </c>
    </row>
    <row r="74" spans="4:10" x14ac:dyDescent="0.25">
      <c r="D74" s="10">
        <v>19</v>
      </c>
      <c r="E74" s="14" t="s">
        <v>69</v>
      </c>
      <c r="F74" s="10">
        <v>4</v>
      </c>
      <c r="G74" s="10">
        <v>4</v>
      </c>
      <c r="H74" s="10">
        <v>5</v>
      </c>
      <c r="I74" s="28">
        <f t="shared" si="6"/>
        <v>0.8666666666666667</v>
      </c>
      <c r="J74" s="10" t="str">
        <f t="shared" si="5"/>
        <v>Sangat Valid</v>
      </c>
    </row>
    <row r="75" spans="4:10" ht="15.75" customHeight="1" x14ac:dyDescent="0.25">
      <c r="D75" s="10">
        <v>20</v>
      </c>
      <c r="E75" s="14" t="s">
        <v>70</v>
      </c>
      <c r="F75" s="10">
        <v>4</v>
      </c>
      <c r="G75" s="10">
        <v>4</v>
      </c>
      <c r="H75" s="10">
        <v>5</v>
      </c>
      <c r="I75" s="28">
        <f t="shared" si="6"/>
        <v>0.8666666666666667</v>
      </c>
      <c r="J75" s="10" t="str">
        <f t="shared" si="5"/>
        <v>Sangat Valid</v>
      </c>
    </row>
    <row r="76" spans="4:10" x14ac:dyDescent="0.25">
      <c r="D76" s="10">
        <v>21</v>
      </c>
      <c r="E76" s="14" t="s">
        <v>71</v>
      </c>
      <c r="F76" s="10">
        <v>4</v>
      </c>
      <c r="G76" s="10">
        <v>4</v>
      </c>
      <c r="H76" s="10">
        <v>5</v>
      </c>
      <c r="I76" s="28">
        <f t="shared" si="6"/>
        <v>0.8666666666666667</v>
      </c>
      <c r="J76" s="10" t="str">
        <f t="shared" si="5"/>
        <v>Sangat Valid</v>
      </c>
    </row>
    <row r="77" spans="4:10" x14ac:dyDescent="0.25">
      <c r="D77" s="10">
        <v>22</v>
      </c>
      <c r="E77" s="14" t="s">
        <v>72</v>
      </c>
      <c r="F77" s="10">
        <v>4</v>
      </c>
      <c r="G77" s="10">
        <v>4</v>
      </c>
      <c r="H77" s="10">
        <v>5</v>
      </c>
      <c r="I77" s="28">
        <f t="shared" si="6"/>
        <v>0.8666666666666667</v>
      </c>
      <c r="J77" s="10" t="str">
        <f t="shared" si="5"/>
        <v>Sangat Valid</v>
      </c>
    </row>
    <row r="78" spans="4:10" x14ac:dyDescent="0.25">
      <c r="D78" s="10">
        <v>23</v>
      </c>
      <c r="E78" s="14" t="s">
        <v>73</v>
      </c>
      <c r="F78" s="10">
        <v>4</v>
      </c>
      <c r="G78" s="10">
        <v>4</v>
      </c>
      <c r="H78" s="10">
        <v>5</v>
      </c>
      <c r="I78" s="28">
        <f t="shared" si="6"/>
        <v>0.8666666666666667</v>
      </c>
      <c r="J78" s="10" t="str">
        <f t="shared" si="5"/>
        <v>Sangat Valid</v>
      </c>
    </row>
    <row r="79" spans="4:10" ht="31.5" x14ac:dyDescent="0.25">
      <c r="D79" s="10">
        <v>24</v>
      </c>
      <c r="E79" s="14" t="s">
        <v>74</v>
      </c>
      <c r="F79" s="10">
        <v>4</v>
      </c>
      <c r="G79" s="10">
        <v>4</v>
      </c>
      <c r="H79" s="10">
        <v>5</v>
      </c>
      <c r="I79" s="28">
        <f t="shared" si="6"/>
        <v>0.8666666666666667</v>
      </c>
      <c r="J79" s="10" t="str">
        <f t="shared" si="5"/>
        <v>Sangat Valid</v>
      </c>
    </row>
    <row r="80" spans="4:10" ht="31.5" x14ac:dyDescent="0.25">
      <c r="D80" s="10">
        <v>25</v>
      </c>
      <c r="E80" s="14" t="s">
        <v>75</v>
      </c>
      <c r="F80" s="10">
        <v>4</v>
      </c>
      <c r="G80" s="10">
        <v>4</v>
      </c>
      <c r="H80" s="10">
        <v>5</v>
      </c>
      <c r="I80" s="28">
        <f t="shared" si="6"/>
        <v>0.8666666666666667</v>
      </c>
      <c r="J80" s="10" t="str">
        <f t="shared" si="5"/>
        <v>Sangat Valid</v>
      </c>
    </row>
    <row r="81" spans="4:10" ht="15.75" customHeight="1" x14ac:dyDescent="0.25">
      <c r="D81" s="10">
        <v>26</v>
      </c>
      <c r="E81" s="14" t="s">
        <v>76</v>
      </c>
      <c r="F81" s="10">
        <v>4</v>
      </c>
      <c r="G81" s="10">
        <v>4</v>
      </c>
      <c r="H81" s="10">
        <v>5</v>
      </c>
      <c r="I81" s="28">
        <f t="shared" si="6"/>
        <v>0.8666666666666667</v>
      </c>
      <c r="J81" s="10" t="str">
        <f t="shared" si="5"/>
        <v>Sangat Valid</v>
      </c>
    </row>
    <row r="82" spans="4:10" ht="31.5" x14ac:dyDescent="0.25">
      <c r="D82" s="10">
        <v>27</v>
      </c>
      <c r="E82" s="14" t="s">
        <v>77</v>
      </c>
      <c r="F82" s="10">
        <v>4</v>
      </c>
      <c r="G82" s="10">
        <v>4</v>
      </c>
      <c r="H82" s="10">
        <v>5</v>
      </c>
      <c r="I82" s="28">
        <f t="shared" si="6"/>
        <v>0.8666666666666667</v>
      </c>
      <c r="J82" s="10" t="str">
        <f t="shared" si="5"/>
        <v>Sangat Valid</v>
      </c>
    </row>
    <row r="83" spans="4:10" ht="31.5" x14ac:dyDescent="0.25">
      <c r="D83" s="10">
        <v>28</v>
      </c>
      <c r="E83" s="14" t="s">
        <v>78</v>
      </c>
      <c r="F83" s="10">
        <v>4</v>
      </c>
      <c r="G83" s="10">
        <v>4</v>
      </c>
      <c r="H83" s="10">
        <v>5</v>
      </c>
      <c r="I83" s="28">
        <f t="shared" si="6"/>
        <v>0.8666666666666667</v>
      </c>
      <c r="J83" s="10" t="str">
        <f t="shared" si="5"/>
        <v>Sangat Valid</v>
      </c>
    </row>
    <row r="84" spans="4:10" ht="31.5" x14ac:dyDescent="0.25">
      <c r="D84" s="10">
        <v>29</v>
      </c>
      <c r="E84" s="14" t="s">
        <v>79</v>
      </c>
      <c r="F84" s="10">
        <v>4</v>
      </c>
      <c r="G84" s="10">
        <v>4</v>
      </c>
      <c r="H84" s="10">
        <v>5</v>
      </c>
      <c r="I84" s="28">
        <f t="shared" si="6"/>
        <v>0.8666666666666667</v>
      </c>
      <c r="J84" s="10" t="str">
        <f t="shared" si="5"/>
        <v>Sangat Valid</v>
      </c>
    </row>
    <row r="85" spans="4:10" ht="47.25" x14ac:dyDescent="0.25">
      <c r="D85" s="10">
        <v>30</v>
      </c>
      <c r="E85" s="14" t="s">
        <v>80</v>
      </c>
      <c r="F85" s="10">
        <v>4</v>
      </c>
      <c r="G85" s="10">
        <v>4</v>
      </c>
      <c r="H85" s="10">
        <v>5</v>
      </c>
      <c r="I85" s="28">
        <f t="shared" si="6"/>
        <v>0.8666666666666667</v>
      </c>
      <c r="J85" s="10" t="str">
        <f t="shared" si="5"/>
        <v>Sangat Valid</v>
      </c>
    </row>
    <row r="86" spans="4:10" ht="31.5" x14ac:dyDescent="0.25">
      <c r="D86" s="10">
        <v>31</v>
      </c>
      <c r="E86" s="14" t="s">
        <v>81</v>
      </c>
      <c r="F86" s="10">
        <v>4</v>
      </c>
      <c r="G86" s="10">
        <v>4</v>
      </c>
      <c r="H86" s="10">
        <v>5</v>
      </c>
      <c r="I86" s="28">
        <f t="shared" si="6"/>
        <v>0.8666666666666667</v>
      </c>
      <c r="J86" s="10" t="str">
        <f t="shared" si="5"/>
        <v>Sangat Valid</v>
      </c>
    </row>
    <row r="87" spans="4:10" ht="31.5" x14ac:dyDescent="0.25">
      <c r="D87" s="10">
        <v>32</v>
      </c>
      <c r="E87" s="14" t="s">
        <v>82</v>
      </c>
      <c r="F87" s="10">
        <v>4</v>
      </c>
      <c r="G87" s="10">
        <v>4</v>
      </c>
      <c r="H87" s="10">
        <v>5</v>
      </c>
      <c r="I87" s="28">
        <f t="shared" si="6"/>
        <v>0.8666666666666667</v>
      </c>
      <c r="J87" s="10" t="str">
        <f t="shared" si="5"/>
        <v>Sangat Valid</v>
      </c>
    </row>
    <row r="88" spans="4:10" ht="31.5" x14ac:dyDescent="0.25">
      <c r="D88" s="10">
        <v>33</v>
      </c>
      <c r="E88" s="14" t="s">
        <v>83</v>
      </c>
      <c r="F88" s="10">
        <v>4</v>
      </c>
      <c r="G88" s="10">
        <v>4</v>
      </c>
      <c r="H88" s="10">
        <v>5</v>
      </c>
      <c r="I88" s="28">
        <f t="shared" si="6"/>
        <v>0.8666666666666667</v>
      </c>
      <c r="J88" s="10" t="str">
        <f t="shared" si="5"/>
        <v>Sangat Valid</v>
      </c>
    </row>
    <row r="89" spans="4:10" ht="31.5" x14ac:dyDescent="0.25">
      <c r="D89" s="10">
        <v>34</v>
      </c>
      <c r="E89" s="14" t="s">
        <v>84</v>
      </c>
      <c r="F89" s="10">
        <v>4</v>
      </c>
      <c r="G89" s="10">
        <v>4</v>
      </c>
      <c r="H89" s="10">
        <v>5</v>
      </c>
      <c r="I89" s="28">
        <f t="shared" si="6"/>
        <v>0.8666666666666667</v>
      </c>
      <c r="J89" s="10" t="str">
        <f t="shared" si="5"/>
        <v>Sangat Valid</v>
      </c>
    </row>
    <row r="90" spans="4:10" ht="31.5" x14ac:dyDescent="0.25">
      <c r="D90" s="10">
        <v>35</v>
      </c>
      <c r="E90" s="14" t="s">
        <v>85</v>
      </c>
      <c r="F90" s="10">
        <v>4</v>
      </c>
      <c r="G90" s="10">
        <v>4</v>
      </c>
      <c r="H90" s="10">
        <v>5</v>
      </c>
      <c r="I90" s="28">
        <f t="shared" si="6"/>
        <v>0.8666666666666667</v>
      </c>
      <c r="J90" s="10" t="str">
        <f t="shared" si="5"/>
        <v>Sangat Valid</v>
      </c>
    </row>
    <row r="91" spans="4:10" ht="31.5" x14ac:dyDescent="0.25">
      <c r="D91" s="10">
        <v>36</v>
      </c>
      <c r="E91" s="14" t="s">
        <v>86</v>
      </c>
      <c r="F91" s="10">
        <v>4</v>
      </c>
      <c r="G91" s="10">
        <v>4</v>
      </c>
      <c r="H91" s="10">
        <v>5</v>
      </c>
      <c r="I91" s="28">
        <f t="shared" si="6"/>
        <v>0.8666666666666667</v>
      </c>
      <c r="J91" s="10" t="str">
        <f t="shared" si="5"/>
        <v>Sangat Valid</v>
      </c>
    </row>
    <row r="92" spans="4:10" ht="31.5" x14ac:dyDescent="0.25">
      <c r="D92" s="10">
        <v>37</v>
      </c>
      <c r="E92" s="14" t="s">
        <v>87</v>
      </c>
      <c r="F92" s="10">
        <v>4</v>
      </c>
      <c r="G92" s="10">
        <v>4</v>
      </c>
      <c r="H92" s="10">
        <v>5</v>
      </c>
      <c r="I92" s="28">
        <f t="shared" si="6"/>
        <v>0.8666666666666667</v>
      </c>
      <c r="J92" s="10" t="str">
        <f t="shared" si="5"/>
        <v>Sangat Valid</v>
      </c>
    </row>
    <row r="93" spans="4:10" ht="47.25" x14ac:dyDescent="0.25">
      <c r="D93" s="10">
        <v>38</v>
      </c>
      <c r="E93" s="14" t="s">
        <v>80</v>
      </c>
      <c r="F93" s="10">
        <v>4</v>
      </c>
      <c r="G93" s="10">
        <v>4</v>
      </c>
      <c r="H93" s="10">
        <v>5</v>
      </c>
      <c r="I93" s="28">
        <f t="shared" si="6"/>
        <v>0.8666666666666667</v>
      </c>
      <c r="J93" s="10" t="str">
        <f t="shared" si="5"/>
        <v>Sangat Valid</v>
      </c>
    </row>
    <row r="94" spans="4:10" ht="31.5" x14ac:dyDescent="0.25">
      <c r="D94" s="10">
        <v>39</v>
      </c>
      <c r="E94" s="14" t="s">
        <v>81</v>
      </c>
      <c r="F94" s="10">
        <v>4</v>
      </c>
      <c r="G94" s="10">
        <v>4</v>
      </c>
      <c r="H94" s="10">
        <v>5</v>
      </c>
      <c r="I94" s="28">
        <f t="shared" si="6"/>
        <v>0.8666666666666667</v>
      </c>
      <c r="J94" s="10" t="str">
        <f t="shared" si="5"/>
        <v>Sangat Valid</v>
      </c>
    </row>
    <row r="95" spans="4:10" ht="31.5" x14ac:dyDescent="0.25">
      <c r="D95" s="10">
        <v>40</v>
      </c>
      <c r="E95" s="14" t="s">
        <v>82</v>
      </c>
      <c r="F95" s="10">
        <v>4</v>
      </c>
      <c r="G95" s="10">
        <v>4</v>
      </c>
      <c r="H95" s="10">
        <v>5</v>
      </c>
      <c r="I95" s="28">
        <f t="shared" si="6"/>
        <v>0.8666666666666667</v>
      </c>
      <c r="J95" s="10" t="str">
        <f t="shared" si="5"/>
        <v>Sangat Valid</v>
      </c>
    </row>
    <row r="96" spans="4:10" ht="31.5" x14ac:dyDescent="0.25">
      <c r="D96" s="10">
        <v>41</v>
      </c>
      <c r="E96" s="14" t="s">
        <v>83</v>
      </c>
      <c r="F96" s="10">
        <v>4</v>
      </c>
      <c r="G96" s="10">
        <v>4</v>
      </c>
      <c r="H96" s="10">
        <v>5</v>
      </c>
      <c r="I96" s="28">
        <f t="shared" si="6"/>
        <v>0.8666666666666667</v>
      </c>
      <c r="J96" s="10" t="str">
        <f t="shared" si="5"/>
        <v>Sangat Valid</v>
      </c>
    </row>
    <row r="97" spans="4:10" ht="31.5" x14ac:dyDescent="0.25">
      <c r="D97" s="10">
        <v>42</v>
      </c>
      <c r="E97" s="14" t="s">
        <v>84</v>
      </c>
      <c r="F97" s="10">
        <v>4</v>
      </c>
      <c r="G97" s="10">
        <v>4</v>
      </c>
      <c r="H97" s="10">
        <v>5</v>
      </c>
      <c r="I97" s="28">
        <f t="shared" si="6"/>
        <v>0.8666666666666667</v>
      </c>
      <c r="J97" s="10" t="str">
        <f t="shared" si="5"/>
        <v>Sangat Valid</v>
      </c>
    </row>
    <row r="98" spans="4:10" ht="31.5" x14ac:dyDescent="0.25">
      <c r="D98" s="10">
        <v>43</v>
      </c>
      <c r="E98" s="14" t="s">
        <v>88</v>
      </c>
      <c r="F98" s="10">
        <v>4</v>
      </c>
      <c r="G98" s="10">
        <v>4</v>
      </c>
      <c r="H98" s="10">
        <v>5</v>
      </c>
      <c r="I98" s="28">
        <f t="shared" si="6"/>
        <v>0.8666666666666667</v>
      </c>
      <c r="J98" s="10" t="str">
        <f t="shared" si="5"/>
        <v>Sangat Valid</v>
      </c>
    </row>
    <row r="99" spans="4:10" ht="31.5" x14ac:dyDescent="0.25">
      <c r="D99" s="10">
        <v>44</v>
      </c>
      <c r="E99" s="14" t="s">
        <v>89</v>
      </c>
      <c r="F99" s="10">
        <v>4</v>
      </c>
      <c r="G99" s="10">
        <v>4</v>
      </c>
      <c r="H99" s="10">
        <v>5</v>
      </c>
      <c r="I99" s="28">
        <f t="shared" si="6"/>
        <v>0.8666666666666667</v>
      </c>
      <c r="J99" s="10" t="str">
        <f t="shared" si="5"/>
        <v>Sangat Valid</v>
      </c>
    </row>
    <row r="100" spans="4:10" ht="31.5" x14ac:dyDescent="0.25">
      <c r="D100" s="10">
        <v>45</v>
      </c>
      <c r="E100" s="14" t="s">
        <v>87</v>
      </c>
      <c r="F100" s="10">
        <v>4</v>
      </c>
      <c r="G100" s="10">
        <v>4</v>
      </c>
      <c r="H100" s="10">
        <v>5</v>
      </c>
      <c r="I100" s="28">
        <f t="shared" si="6"/>
        <v>0.8666666666666667</v>
      </c>
      <c r="J100" s="10" t="str">
        <f t="shared" si="5"/>
        <v>Sangat Valid</v>
      </c>
    </row>
    <row r="101" spans="4:10" ht="47.25" x14ac:dyDescent="0.25">
      <c r="D101" s="10">
        <v>46</v>
      </c>
      <c r="E101" s="14" t="s">
        <v>80</v>
      </c>
      <c r="F101" s="10">
        <v>4</v>
      </c>
      <c r="G101" s="10">
        <v>4</v>
      </c>
      <c r="H101" s="10">
        <v>5</v>
      </c>
      <c r="I101" s="28">
        <f t="shared" si="6"/>
        <v>0.8666666666666667</v>
      </c>
      <c r="J101" s="10" t="str">
        <f t="shared" si="5"/>
        <v>Sangat Valid</v>
      </c>
    </row>
    <row r="102" spans="4:10" ht="31.5" x14ac:dyDescent="0.25">
      <c r="D102" s="10">
        <v>47</v>
      </c>
      <c r="E102" s="14" t="s">
        <v>81</v>
      </c>
      <c r="F102" s="10">
        <v>4</v>
      </c>
      <c r="G102" s="10">
        <v>4</v>
      </c>
      <c r="H102" s="10">
        <v>5</v>
      </c>
      <c r="I102" s="28">
        <f t="shared" si="6"/>
        <v>0.8666666666666667</v>
      </c>
      <c r="J102" s="10" t="str">
        <f t="shared" si="5"/>
        <v>Sangat Valid</v>
      </c>
    </row>
    <row r="103" spans="4:10" ht="31.5" x14ac:dyDescent="0.25">
      <c r="D103" s="10">
        <v>48</v>
      </c>
      <c r="E103" s="14" t="s">
        <v>82</v>
      </c>
      <c r="F103" s="10">
        <v>4</v>
      </c>
      <c r="G103" s="10">
        <v>4</v>
      </c>
      <c r="H103" s="10">
        <v>5</v>
      </c>
      <c r="I103" s="28">
        <f t="shared" si="6"/>
        <v>0.8666666666666667</v>
      </c>
      <c r="J103" s="10" t="str">
        <f t="shared" si="5"/>
        <v>Sangat Valid</v>
      </c>
    </row>
    <row r="104" spans="4:10" ht="31.5" x14ac:dyDescent="0.25">
      <c r="D104" s="10">
        <v>49</v>
      </c>
      <c r="E104" s="14" t="s">
        <v>83</v>
      </c>
      <c r="F104" s="10">
        <v>4</v>
      </c>
      <c r="G104" s="10">
        <v>4</v>
      </c>
      <c r="H104" s="10">
        <v>5</v>
      </c>
      <c r="I104" s="28">
        <f t="shared" si="6"/>
        <v>0.8666666666666667</v>
      </c>
      <c r="J104" s="10" t="str">
        <f t="shared" si="5"/>
        <v>Sangat Valid</v>
      </c>
    </row>
    <row r="105" spans="4:10" ht="31.5" x14ac:dyDescent="0.25">
      <c r="D105" s="10">
        <v>50</v>
      </c>
      <c r="E105" s="14" t="s">
        <v>90</v>
      </c>
      <c r="F105" s="10">
        <v>4</v>
      </c>
      <c r="G105" s="10">
        <v>4</v>
      </c>
      <c r="H105" s="10">
        <v>5</v>
      </c>
      <c r="I105" s="28">
        <f t="shared" si="6"/>
        <v>0.8666666666666667</v>
      </c>
      <c r="J105" s="10" t="str">
        <f t="shared" si="5"/>
        <v>Sangat Valid</v>
      </c>
    </row>
    <row r="106" spans="4:10" ht="31.5" x14ac:dyDescent="0.25">
      <c r="D106" s="10">
        <v>51</v>
      </c>
      <c r="E106" s="14" t="s">
        <v>91</v>
      </c>
      <c r="F106" s="10">
        <v>4</v>
      </c>
      <c r="G106" s="10">
        <v>4</v>
      </c>
      <c r="H106" s="10">
        <v>5</v>
      </c>
      <c r="I106" s="28">
        <f t="shared" si="6"/>
        <v>0.8666666666666667</v>
      </c>
      <c r="J106" s="10" t="str">
        <f t="shared" si="5"/>
        <v>Sangat Valid</v>
      </c>
    </row>
    <row r="107" spans="4:10" ht="31.5" x14ac:dyDescent="0.25">
      <c r="D107" s="10">
        <v>52</v>
      </c>
      <c r="E107" s="14" t="s">
        <v>92</v>
      </c>
      <c r="F107" s="10">
        <v>4</v>
      </c>
      <c r="G107" s="10">
        <v>4</v>
      </c>
      <c r="H107" s="10">
        <v>5</v>
      </c>
      <c r="I107" s="28">
        <f t="shared" si="6"/>
        <v>0.8666666666666667</v>
      </c>
      <c r="J107" s="10" t="str">
        <f t="shared" si="5"/>
        <v>Sangat Valid</v>
      </c>
    </row>
    <row r="108" spans="4:10" ht="31.5" x14ac:dyDescent="0.25">
      <c r="D108" s="10">
        <v>53</v>
      </c>
      <c r="E108" s="14" t="s">
        <v>93</v>
      </c>
      <c r="F108" s="10">
        <v>4</v>
      </c>
      <c r="G108" s="10">
        <v>4</v>
      </c>
      <c r="H108" s="10">
        <v>5</v>
      </c>
      <c r="I108" s="28">
        <f t="shared" si="6"/>
        <v>0.8666666666666667</v>
      </c>
      <c r="J108" s="10" t="str">
        <f t="shared" si="5"/>
        <v>Sangat Valid</v>
      </c>
    </row>
    <row r="109" spans="4:10" ht="31.5" x14ac:dyDescent="0.25">
      <c r="D109" s="10">
        <v>54</v>
      </c>
      <c r="E109" s="14" t="s">
        <v>94</v>
      </c>
      <c r="F109" s="10">
        <v>4</v>
      </c>
      <c r="G109" s="10">
        <v>4</v>
      </c>
      <c r="H109" s="10">
        <v>5</v>
      </c>
      <c r="I109" s="28">
        <f t="shared" si="6"/>
        <v>0.8666666666666667</v>
      </c>
      <c r="J109" s="10" t="str">
        <f t="shared" si="5"/>
        <v>Sangat Valid</v>
      </c>
    </row>
    <row r="110" spans="4:10" ht="31.5" x14ac:dyDescent="0.25">
      <c r="D110" s="10">
        <v>55</v>
      </c>
      <c r="E110" s="14" t="s">
        <v>95</v>
      </c>
      <c r="F110" s="10">
        <v>4</v>
      </c>
      <c r="G110" s="10">
        <v>4</v>
      </c>
      <c r="H110" s="10">
        <v>5</v>
      </c>
      <c r="I110" s="28">
        <f t="shared" si="6"/>
        <v>0.8666666666666667</v>
      </c>
      <c r="J110" s="10" t="str">
        <f t="shared" si="5"/>
        <v>Sangat Valid</v>
      </c>
    </row>
    <row r="111" spans="4:10" ht="31.5" x14ac:dyDescent="0.25">
      <c r="D111" s="10">
        <v>56</v>
      </c>
      <c r="E111" s="14" t="s">
        <v>96</v>
      </c>
      <c r="F111" s="10">
        <v>4</v>
      </c>
      <c r="G111" s="10">
        <v>4</v>
      </c>
      <c r="H111" s="10">
        <v>5</v>
      </c>
      <c r="I111" s="28">
        <f t="shared" si="6"/>
        <v>0.8666666666666667</v>
      </c>
      <c r="J111" s="10" t="str">
        <f t="shared" si="5"/>
        <v>Sangat Valid</v>
      </c>
    </row>
    <row r="112" spans="4:10" ht="31.5" x14ac:dyDescent="0.25">
      <c r="D112" s="10">
        <v>57</v>
      </c>
      <c r="E112" s="14" t="s">
        <v>97</v>
      </c>
      <c r="F112" s="10">
        <v>4</v>
      </c>
      <c r="G112" s="10">
        <v>4</v>
      </c>
      <c r="H112" s="10">
        <v>5</v>
      </c>
      <c r="I112" s="28">
        <f t="shared" si="6"/>
        <v>0.8666666666666667</v>
      </c>
      <c r="J112" s="10" t="str">
        <f t="shared" si="5"/>
        <v>Sangat Valid</v>
      </c>
    </row>
    <row r="113" spans="4:10" ht="31.5" x14ac:dyDescent="0.25">
      <c r="D113" s="10">
        <v>58</v>
      </c>
      <c r="E113" s="14" t="s">
        <v>98</v>
      </c>
      <c r="F113" s="10">
        <v>4</v>
      </c>
      <c r="G113" s="10">
        <v>4</v>
      </c>
      <c r="H113" s="10">
        <v>5</v>
      </c>
      <c r="I113" s="28">
        <f t="shared" si="6"/>
        <v>0.8666666666666667</v>
      </c>
      <c r="J113" s="10" t="str">
        <f t="shared" si="5"/>
        <v>Sangat Valid</v>
      </c>
    </row>
    <row r="114" spans="4:10" ht="31.5" x14ac:dyDescent="0.25">
      <c r="D114" s="10">
        <v>59</v>
      </c>
      <c r="E114" s="14" t="s">
        <v>99</v>
      </c>
      <c r="F114" s="10">
        <v>4</v>
      </c>
      <c r="G114" s="10">
        <v>4</v>
      </c>
      <c r="H114" s="10">
        <v>5</v>
      </c>
      <c r="I114" s="28">
        <f t="shared" si="6"/>
        <v>0.8666666666666667</v>
      </c>
      <c r="J114" s="10" t="str">
        <f t="shared" si="5"/>
        <v>Sangat Valid</v>
      </c>
    </row>
    <row r="115" spans="4:10" ht="31.5" x14ac:dyDescent="0.25">
      <c r="D115" s="10">
        <v>60</v>
      </c>
      <c r="E115" s="14" t="s">
        <v>81</v>
      </c>
      <c r="F115" s="10">
        <v>4</v>
      </c>
      <c r="G115" s="10">
        <v>4</v>
      </c>
      <c r="H115" s="10">
        <v>5</v>
      </c>
      <c r="I115" s="28">
        <f t="shared" si="6"/>
        <v>0.8666666666666667</v>
      </c>
      <c r="J115" s="10" t="str">
        <f t="shared" si="5"/>
        <v>Sangat Valid</v>
      </c>
    </row>
    <row r="116" spans="4:10" ht="31.5" x14ac:dyDescent="0.25">
      <c r="D116" s="10">
        <v>61</v>
      </c>
      <c r="E116" s="14" t="s">
        <v>82</v>
      </c>
      <c r="F116" s="10">
        <v>4</v>
      </c>
      <c r="G116" s="10">
        <v>4</v>
      </c>
      <c r="H116" s="10">
        <v>5</v>
      </c>
      <c r="I116" s="28">
        <f t="shared" si="6"/>
        <v>0.8666666666666667</v>
      </c>
      <c r="J116" s="10" t="str">
        <f t="shared" si="5"/>
        <v>Sangat Valid</v>
      </c>
    </row>
    <row r="117" spans="4:10" ht="31.5" x14ac:dyDescent="0.25">
      <c r="D117" s="10">
        <v>62</v>
      </c>
      <c r="E117" s="14" t="s">
        <v>83</v>
      </c>
      <c r="F117" s="10">
        <v>4</v>
      </c>
      <c r="G117" s="10">
        <v>4</v>
      </c>
      <c r="H117" s="10">
        <v>5</v>
      </c>
      <c r="I117" s="28">
        <f t="shared" si="6"/>
        <v>0.8666666666666667</v>
      </c>
      <c r="J117" s="10" t="str">
        <f t="shared" si="5"/>
        <v>Sangat Valid</v>
      </c>
    </row>
    <row r="118" spans="4:10" ht="31.5" x14ac:dyDescent="0.25">
      <c r="D118" s="10">
        <v>63</v>
      </c>
      <c r="E118" s="14" t="s">
        <v>90</v>
      </c>
      <c r="F118" s="10">
        <v>4</v>
      </c>
      <c r="G118" s="10">
        <v>4</v>
      </c>
      <c r="H118" s="10">
        <v>5</v>
      </c>
      <c r="I118" s="28">
        <f t="shared" si="6"/>
        <v>0.8666666666666667</v>
      </c>
      <c r="J118" s="10" t="str">
        <f t="shared" si="5"/>
        <v>Sangat Valid</v>
      </c>
    </row>
    <row r="119" spans="4:10" ht="31.5" x14ac:dyDescent="0.25">
      <c r="D119" s="10">
        <v>64</v>
      </c>
      <c r="E119" s="14" t="s">
        <v>100</v>
      </c>
      <c r="F119" s="10">
        <v>4</v>
      </c>
      <c r="G119" s="10">
        <v>4</v>
      </c>
      <c r="H119" s="10">
        <v>5</v>
      </c>
      <c r="I119" s="28">
        <f t="shared" si="6"/>
        <v>0.8666666666666667</v>
      </c>
      <c r="J119" s="10" t="str">
        <f t="shared" si="5"/>
        <v>Sangat Valid</v>
      </c>
    </row>
    <row r="120" spans="4:10" ht="31.5" x14ac:dyDescent="0.25">
      <c r="D120" s="10">
        <v>65</v>
      </c>
      <c r="E120" s="14" t="s">
        <v>101</v>
      </c>
      <c r="F120" s="10">
        <v>4</v>
      </c>
      <c r="G120" s="10">
        <v>4</v>
      </c>
      <c r="H120" s="10">
        <v>5</v>
      </c>
      <c r="I120" s="28">
        <f t="shared" si="6"/>
        <v>0.8666666666666667</v>
      </c>
      <c r="J120" s="10" t="str">
        <f t="shared" si="5"/>
        <v>Sangat Valid</v>
      </c>
    </row>
    <row r="121" spans="4:10" ht="31.5" x14ac:dyDescent="0.25">
      <c r="D121" s="10">
        <v>66</v>
      </c>
      <c r="E121" s="14" t="s">
        <v>92</v>
      </c>
      <c r="F121" s="10">
        <v>4</v>
      </c>
      <c r="G121" s="10">
        <v>4</v>
      </c>
      <c r="H121" s="10">
        <v>5</v>
      </c>
      <c r="I121" s="28">
        <f t="shared" si="6"/>
        <v>0.8666666666666667</v>
      </c>
      <c r="J121" s="10" t="str">
        <f t="shared" si="5"/>
        <v>Sangat Valid</v>
      </c>
    </row>
    <row r="122" spans="4:10" ht="31.5" x14ac:dyDescent="0.25">
      <c r="D122" s="10">
        <v>67</v>
      </c>
      <c r="E122" s="14" t="s">
        <v>93</v>
      </c>
      <c r="F122" s="10">
        <v>4</v>
      </c>
      <c r="G122" s="10">
        <v>4</v>
      </c>
      <c r="H122" s="10">
        <v>5</v>
      </c>
      <c r="I122" s="28">
        <f t="shared" ref="I122:I128" si="7">((F122+G122+H122)/15)</f>
        <v>0.8666666666666667</v>
      </c>
      <c r="J122" s="10" t="str">
        <f t="shared" si="5"/>
        <v>Sangat Valid</v>
      </c>
    </row>
    <row r="123" spans="4:10" ht="31.5" x14ac:dyDescent="0.25">
      <c r="D123" s="10">
        <v>68</v>
      </c>
      <c r="E123" s="14" t="s">
        <v>102</v>
      </c>
      <c r="F123" s="10">
        <v>4</v>
      </c>
      <c r="G123" s="10">
        <v>4</v>
      </c>
      <c r="H123" s="10">
        <v>5</v>
      </c>
      <c r="I123" s="28">
        <f t="shared" si="7"/>
        <v>0.8666666666666667</v>
      </c>
      <c r="J123" s="10" t="str">
        <f t="shared" si="5"/>
        <v>Sangat Valid</v>
      </c>
    </row>
    <row r="124" spans="4:10" ht="31.5" x14ac:dyDescent="0.25">
      <c r="D124" s="10">
        <v>69</v>
      </c>
      <c r="E124" s="14" t="s">
        <v>103</v>
      </c>
      <c r="F124" s="10">
        <v>4</v>
      </c>
      <c r="G124" s="10">
        <v>4</v>
      </c>
      <c r="H124" s="10">
        <v>5</v>
      </c>
      <c r="I124" s="28">
        <f t="shared" si="7"/>
        <v>0.8666666666666667</v>
      </c>
      <c r="J124" s="10" t="str">
        <f t="shared" si="5"/>
        <v>Sangat Valid</v>
      </c>
    </row>
    <row r="125" spans="4:10" ht="31.5" x14ac:dyDescent="0.25">
      <c r="D125" s="10">
        <v>70</v>
      </c>
      <c r="E125" s="14" t="s">
        <v>96</v>
      </c>
      <c r="F125" s="10">
        <v>4</v>
      </c>
      <c r="G125" s="10">
        <v>4</v>
      </c>
      <c r="H125" s="10">
        <v>5</v>
      </c>
      <c r="I125" s="28">
        <f t="shared" si="7"/>
        <v>0.8666666666666667</v>
      </c>
      <c r="J125" s="10" t="str">
        <f t="shared" si="5"/>
        <v>Sangat Valid</v>
      </c>
    </row>
    <row r="126" spans="4:10" ht="31.5" x14ac:dyDescent="0.25">
      <c r="D126" s="10">
        <v>71</v>
      </c>
      <c r="E126" s="14" t="s">
        <v>97</v>
      </c>
      <c r="F126" s="10">
        <v>4</v>
      </c>
      <c r="G126" s="10">
        <v>4</v>
      </c>
      <c r="H126" s="10">
        <v>5</v>
      </c>
      <c r="I126" s="28">
        <f t="shared" si="7"/>
        <v>0.8666666666666667</v>
      </c>
      <c r="J126" s="10" t="str">
        <f t="shared" si="5"/>
        <v>Sangat Valid</v>
      </c>
    </row>
    <row r="127" spans="4:10" ht="31.5" x14ac:dyDescent="0.25">
      <c r="D127" s="10">
        <v>72</v>
      </c>
      <c r="E127" s="14" t="s">
        <v>98</v>
      </c>
      <c r="F127" s="10">
        <v>4</v>
      </c>
      <c r="G127" s="10">
        <v>4</v>
      </c>
      <c r="H127" s="10">
        <v>5</v>
      </c>
      <c r="I127" s="28">
        <f t="shared" si="7"/>
        <v>0.8666666666666667</v>
      </c>
      <c r="J127" s="10" t="str">
        <f t="shared" si="5"/>
        <v>Sangat Valid</v>
      </c>
    </row>
    <row r="128" spans="4:10" ht="31.5" x14ac:dyDescent="0.25">
      <c r="D128" s="10">
        <v>73</v>
      </c>
      <c r="E128" s="14" t="s">
        <v>104</v>
      </c>
      <c r="F128" s="10">
        <v>4</v>
      </c>
      <c r="G128" s="10">
        <v>4</v>
      </c>
      <c r="H128" s="10">
        <v>5</v>
      </c>
      <c r="I128" s="28">
        <f t="shared" si="7"/>
        <v>0.8666666666666667</v>
      </c>
      <c r="J128" s="10" t="str">
        <f t="shared" si="5"/>
        <v>Sangat Valid</v>
      </c>
    </row>
    <row r="129" spans="4:10" x14ac:dyDescent="0.25">
      <c r="D129" s="42" t="s">
        <v>121</v>
      </c>
      <c r="E129" s="43"/>
      <c r="F129" s="43"/>
      <c r="G129" s="43"/>
      <c r="H129" s="44"/>
      <c r="I129" s="28">
        <f>SUM(I56:I128)/73</f>
        <v>0.86484018264840223</v>
      </c>
      <c r="J129" s="10" t="str">
        <f t="shared" si="5"/>
        <v>Sangat Valid</v>
      </c>
    </row>
    <row r="130" spans="4:10" x14ac:dyDescent="0.25">
      <c r="D130" s="38" t="s">
        <v>127</v>
      </c>
      <c r="E130" s="45"/>
      <c r="F130" s="45"/>
      <c r="G130" s="45"/>
      <c r="H130" s="45"/>
      <c r="I130" s="45"/>
      <c r="J130" s="46"/>
    </row>
    <row r="131" spans="4:10" ht="31.5" x14ac:dyDescent="0.25">
      <c r="D131" s="25">
        <v>1</v>
      </c>
      <c r="E131" s="24" t="s">
        <v>105</v>
      </c>
      <c r="F131" s="24">
        <v>4</v>
      </c>
      <c r="G131" s="24">
        <v>4</v>
      </c>
      <c r="H131" s="24">
        <v>4</v>
      </c>
      <c r="I131" s="29">
        <f t="shared" ref="I131:I138" si="8">((F131+G131+H131)/15)</f>
        <v>0.8</v>
      </c>
      <c r="J131" s="21" t="str">
        <f t="shared" ref="J131:J137" si="9">IF(I131&lt;=20%,"Tak Valid",IF(I131&lt;=40%,"Kurang Valid",IF(I131&lt;=60%,"Cukup Valid",IF(I131&lt;=80%,"Valid",IF(I131&lt;=100%,"Sangat Valid")))))</f>
        <v>Valid</v>
      </c>
    </row>
    <row r="132" spans="4:10" ht="31.5" x14ac:dyDescent="0.25">
      <c r="D132" s="25">
        <v>2</v>
      </c>
      <c r="E132" s="24" t="s">
        <v>107</v>
      </c>
      <c r="F132" s="24">
        <v>4</v>
      </c>
      <c r="G132" s="24">
        <v>4</v>
      </c>
      <c r="H132" s="24">
        <v>5</v>
      </c>
      <c r="I132" s="29">
        <f t="shared" si="8"/>
        <v>0.8666666666666667</v>
      </c>
      <c r="J132" s="21" t="str">
        <f t="shared" si="9"/>
        <v>Sangat Valid</v>
      </c>
    </row>
    <row r="133" spans="4:10" ht="31.5" x14ac:dyDescent="0.25">
      <c r="D133" s="25">
        <v>3</v>
      </c>
      <c r="E133" s="24" t="s">
        <v>106</v>
      </c>
      <c r="F133" s="24">
        <v>4</v>
      </c>
      <c r="G133" s="24">
        <v>4</v>
      </c>
      <c r="H133" s="24">
        <v>5</v>
      </c>
      <c r="I133" s="29">
        <f t="shared" si="8"/>
        <v>0.8666666666666667</v>
      </c>
      <c r="J133" s="21" t="str">
        <f t="shared" si="9"/>
        <v>Sangat Valid</v>
      </c>
    </row>
    <row r="134" spans="4:10" ht="31.5" x14ac:dyDescent="0.25">
      <c r="D134" s="25">
        <v>4</v>
      </c>
      <c r="E134" s="24" t="s">
        <v>108</v>
      </c>
      <c r="F134" s="24">
        <v>4</v>
      </c>
      <c r="G134" s="24">
        <v>4</v>
      </c>
      <c r="H134" s="24">
        <v>5</v>
      </c>
      <c r="I134" s="29">
        <f t="shared" si="8"/>
        <v>0.8666666666666667</v>
      </c>
      <c r="J134" s="21" t="str">
        <f t="shared" si="9"/>
        <v>Sangat Valid</v>
      </c>
    </row>
    <row r="135" spans="4:10" ht="31.5" x14ac:dyDescent="0.25">
      <c r="D135" s="25">
        <v>5</v>
      </c>
      <c r="E135" s="24" t="s">
        <v>109</v>
      </c>
      <c r="F135" s="24">
        <v>4</v>
      </c>
      <c r="G135" s="24">
        <v>4</v>
      </c>
      <c r="H135" s="24">
        <v>5</v>
      </c>
      <c r="I135" s="29">
        <f t="shared" si="8"/>
        <v>0.8666666666666667</v>
      </c>
      <c r="J135" s="21" t="str">
        <f t="shared" si="9"/>
        <v>Sangat Valid</v>
      </c>
    </row>
    <row r="136" spans="4:10" ht="31.5" x14ac:dyDescent="0.25">
      <c r="D136" s="25">
        <v>6</v>
      </c>
      <c r="E136" s="24" t="s">
        <v>110</v>
      </c>
      <c r="F136" s="24">
        <v>4</v>
      </c>
      <c r="G136" s="24">
        <v>4</v>
      </c>
      <c r="H136" s="24">
        <v>5</v>
      </c>
      <c r="I136" s="29">
        <f t="shared" si="8"/>
        <v>0.8666666666666667</v>
      </c>
      <c r="J136" s="21" t="str">
        <f t="shared" si="9"/>
        <v>Sangat Valid</v>
      </c>
    </row>
    <row r="137" spans="4:10" ht="31.5" x14ac:dyDescent="0.25">
      <c r="D137" s="25">
        <v>7</v>
      </c>
      <c r="E137" s="14" t="s">
        <v>111</v>
      </c>
      <c r="F137" s="24">
        <v>4</v>
      </c>
      <c r="G137" s="24">
        <v>4</v>
      </c>
      <c r="H137" s="24">
        <v>5</v>
      </c>
      <c r="I137" s="28">
        <f t="shared" si="8"/>
        <v>0.8666666666666667</v>
      </c>
      <c r="J137" s="10" t="str">
        <f t="shared" si="9"/>
        <v>Sangat Valid</v>
      </c>
    </row>
    <row r="138" spans="4:10" ht="31.5" x14ac:dyDescent="0.25">
      <c r="D138" s="25">
        <v>8</v>
      </c>
      <c r="E138" s="14" t="s">
        <v>112</v>
      </c>
      <c r="F138" s="24">
        <v>4</v>
      </c>
      <c r="G138" s="24">
        <v>4</v>
      </c>
      <c r="H138" s="24">
        <v>5</v>
      </c>
      <c r="I138" s="28">
        <f t="shared" si="8"/>
        <v>0.8666666666666667</v>
      </c>
      <c r="J138" s="10" t="str">
        <f t="shared" si="5"/>
        <v>Sangat Valid</v>
      </c>
    </row>
    <row r="139" spans="4:10" x14ac:dyDescent="0.25">
      <c r="D139" s="42" t="s">
        <v>123</v>
      </c>
      <c r="E139" s="43"/>
      <c r="F139" s="43"/>
      <c r="G139" s="43"/>
      <c r="H139" s="44"/>
      <c r="I139" s="28">
        <f>SUM(I131:I138)/8</f>
        <v>0.85833333333333339</v>
      </c>
      <c r="J139" s="10" t="str">
        <f t="shared" si="5"/>
        <v>Sangat Valid</v>
      </c>
    </row>
    <row r="140" spans="4:10" x14ac:dyDescent="0.25">
      <c r="D140" s="38" t="s">
        <v>128</v>
      </c>
      <c r="E140" s="45"/>
      <c r="F140" s="45"/>
      <c r="G140" s="45"/>
      <c r="H140" s="45"/>
      <c r="I140" s="45"/>
      <c r="J140" s="46"/>
    </row>
    <row r="141" spans="4:10" ht="31.5" x14ac:dyDescent="0.25">
      <c r="D141" s="19">
        <v>1</v>
      </c>
      <c r="E141" s="24" t="s">
        <v>105</v>
      </c>
      <c r="F141" s="20">
        <v>4</v>
      </c>
      <c r="G141" s="20">
        <v>4</v>
      </c>
      <c r="H141" s="20">
        <v>4</v>
      </c>
      <c r="I141" s="29">
        <f>((F141+G141+H141)/15)</f>
        <v>0.8</v>
      </c>
      <c r="J141" s="21" t="str">
        <f>IF(I141&lt;=20%,"Tak Valid",IF(I141&lt;=40%,"Kurang Valid",IF(I141&lt;=60%,"Cukup Valid",IF(I141&lt;=80%,"Valid",IF(I141&lt;=100%,"Sangat Valid")))))</f>
        <v>Valid</v>
      </c>
    </row>
    <row r="142" spans="4:10" ht="31.5" x14ac:dyDescent="0.25">
      <c r="D142" s="19">
        <v>2</v>
      </c>
      <c r="E142" s="24" t="s">
        <v>107</v>
      </c>
      <c r="F142" s="20">
        <v>4</v>
      </c>
      <c r="G142" s="20">
        <v>4</v>
      </c>
      <c r="H142" s="20">
        <v>5</v>
      </c>
      <c r="I142" s="29">
        <f>((F142+G142+H142)/15)</f>
        <v>0.8666666666666667</v>
      </c>
      <c r="J142" s="21" t="str">
        <f>IF(I142&lt;=20%,"Tak Valid",IF(I142&lt;=40%,"Kurang Valid",IF(I142&lt;=60%,"Cukup Valid",IF(I142&lt;=80%,"Valid",IF(I142&lt;=100%,"Sangat Valid")))))</f>
        <v>Sangat Valid</v>
      </c>
    </row>
    <row r="143" spans="4:10" ht="31.5" x14ac:dyDescent="0.25">
      <c r="D143" s="19">
        <v>3</v>
      </c>
      <c r="E143" s="24" t="s">
        <v>106</v>
      </c>
      <c r="F143" s="20">
        <v>4</v>
      </c>
      <c r="G143" s="20">
        <v>4</v>
      </c>
      <c r="H143" s="20">
        <v>5</v>
      </c>
      <c r="I143" s="29">
        <f t="shared" ref="I143:I148" si="10">((F143+G143+H143)/15)</f>
        <v>0.8666666666666667</v>
      </c>
      <c r="J143" s="21" t="str">
        <f t="shared" ref="J143:J149" si="11">IF(I143&lt;=20%,"Tak Valid",IF(I143&lt;=40%,"Kurang Valid",IF(I143&lt;=60%,"Cukup Valid",IF(I143&lt;=80%,"Valid",IF(I143&lt;=100%,"Sangat Valid")))))</f>
        <v>Sangat Valid</v>
      </c>
    </row>
    <row r="144" spans="4:10" ht="31.5" x14ac:dyDescent="0.25">
      <c r="D144" s="19">
        <v>4</v>
      </c>
      <c r="E144" s="24" t="s">
        <v>108</v>
      </c>
      <c r="F144" s="20">
        <v>4</v>
      </c>
      <c r="G144" s="20">
        <v>4</v>
      </c>
      <c r="H144" s="20">
        <v>5</v>
      </c>
      <c r="I144" s="29">
        <f t="shared" si="10"/>
        <v>0.8666666666666667</v>
      </c>
      <c r="J144" s="21" t="str">
        <f t="shared" si="11"/>
        <v>Sangat Valid</v>
      </c>
    </row>
    <row r="145" spans="4:10" ht="31.5" x14ac:dyDescent="0.25">
      <c r="D145" s="19">
        <v>5</v>
      </c>
      <c r="E145" s="24" t="s">
        <v>109</v>
      </c>
      <c r="F145" s="20">
        <v>4</v>
      </c>
      <c r="G145" s="20">
        <v>4</v>
      </c>
      <c r="H145" s="20">
        <v>5</v>
      </c>
      <c r="I145" s="29">
        <f t="shared" si="10"/>
        <v>0.8666666666666667</v>
      </c>
      <c r="J145" s="21" t="str">
        <f t="shared" si="11"/>
        <v>Sangat Valid</v>
      </c>
    </row>
    <row r="146" spans="4:10" ht="31.5" x14ac:dyDescent="0.25">
      <c r="D146" s="19">
        <v>6</v>
      </c>
      <c r="E146" s="24" t="s">
        <v>110</v>
      </c>
      <c r="F146" s="20">
        <v>4</v>
      </c>
      <c r="G146" s="20">
        <v>4</v>
      </c>
      <c r="H146" s="20">
        <v>5</v>
      </c>
      <c r="I146" s="29">
        <f t="shared" si="10"/>
        <v>0.8666666666666667</v>
      </c>
      <c r="J146" s="21" t="str">
        <f t="shared" si="11"/>
        <v>Sangat Valid</v>
      </c>
    </row>
    <row r="147" spans="4:10" ht="31.5" x14ac:dyDescent="0.25">
      <c r="D147" s="19">
        <v>7</v>
      </c>
      <c r="E147" s="24" t="s">
        <v>111</v>
      </c>
      <c r="F147" s="20">
        <v>4</v>
      </c>
      <c r="G147" s="20">
        <v>4</v>
      </c>
      <c r="H147" s="20">
        <v>5</v>
      </c>
      <c r="I147" s="29">
        <f t="shared" si="10"/>
        <v>0.8666666666666667</v>
      </c>
      <c r="J147" s="21" t="str">
        <f t="shared" si="11"/>
        <v>Sangat Valid</v>
      </c>
    </row>
    <row r="148" spans="4:10" ht="31.5" x14ac:dyDescent="0.25">
      <c r="D148" s="19">
        <v>8</v>
      </c>
      <c r="E148" s="24" t="s">
        <v>108</v>
      </c>
      <c r="F148" s="20">
        <v>4</v>
      </c>
      <c r="G148" s="20">
        <v>4</v>
      </c>
      <c r="H148" s="20">
        <v>5</v>
      </c>
      <c r="I148" s="29">
        <f t="shared" si="10"/>
        <v>0.8666666666666667</v>
      </c>
      <c r="J148" s="21" t="str">
        <f t="shared" si="11"/>
        <v>Sangat Valid</v>
      </c>
    </row>
    <row r="149" spans="4:10" x14ac:dyDescent="0.25">
      <c r="D149" s="42" t="s">
        <v>121</v>
      </c>
      <c r="E149" s="43"/>
      <c r="F149" s="43"/>
      <c r="G149" s="43"/>
      <c r="H149" s="43"/>
      <c r="I149" s="29">
        <f>SUM(I141:I148)/8</f>
        <v>0.85833333333333339</v>
      </c>
      <c r="J149" s="21" t="str">
        <f t="shared" si="11"/>
        <v>Sangat Valid</v>
      </c>
    </row>
    <row r="150" spans="4:10" x14ac:dyDescent="0.25">
      <c r="D150" s="47"/>
      <c r="E150" s="45"/>
      <c r="F150" s="45"/>
      <c r="G150" s="45"/>
      <c r="H150" s="45"/>
      <c r="I150" s="45"/>
      <c r="J150" s="46"/>
    </row>
    <row r="151" spans="4:10" ht="31.5" x14ac:dyDescent="0.25">
      <c r="D151" s="19">
        <v>1</v>
      </c>
      <c r="E151" s="24" t="s">
        <v>113</v>
      </c>
      <c r="F151" s="20">
        <v>4</v>
      </c>
      <c r="G151" s="20">
        <v>4</v>
      </c>
      <c r="H151" s="20">
        <v>5</v>
      </c>
      <c r="I151" s="29">
        <f t="shared" ref="I151:I157" si="12">((F151+G151+H151)/15)</f>
        <v>0.8666666666666667</v>
      </c>
      <c r="J151" s="21" t="str">
        <f t="shared" ref="J151:J158" si="13">IF(I151&lt;=20%,"Tak Valid",IF(I151&lt;=40%,"Kurang Valid",IF(I151&lt;=60%,"Cukup Valid",IF(I151&lt;=80%,"Valid",IF(I151&lt;=100%,"Sangat Valid")))))</f>
        <v>Sangat Valid</v>
      </c>
    </row>
    <row r="152" spans="4:10" x14ac:dyDescent="0.25">
      <c r="D152" s="19">
        <v>2</v>
      </c>
      <c r="E152" s="5" t="s">
        <v>129</v>
      </c>
      <c r="F152" s="20">
        <v>4</v>
      </c>
      <c r="G152" s="20">
        <v>4</v>
      </c>
      <c r="H152" s="20">
        <v>5</v>
      </c>
      <c r="I152" s="29">
        <f t="shared" si="12"/>
        <v>0.8666666666666667</v>
      </c>
      <c r="J152" s="21" t="str">
        <f t="shared" si="13"/>
        <v>Sangat Valid</v>
      </c>
    </row>
    <row r="153" spans="4:10" ht="34.5" customHeight="1" x14ac:dyDescent="0.25">
      <c r="D153" s="19">
        <v>3</v>
      </c>
      <c r="E153" s="23" t="s">
        <v>130</v>
      </c>
      <c r="F153" s="20">
        <v>4</v>
      </c>
      <c r="G153" s="20">
        <v>4</v>
      </c>
      <c r="H153" s="20">
        <v>5</v>
      </c>
      <c r="I153" s="29">
        <f t="shared" si="12"/>
        <v>0.8666666666666667</v>
      </c>
      <c r="J153" s="21" t="str">
        <f t="shared" si="13"/>
        <v>Sangat Valid</v>
      </c>
    </row>
    <row r="154" spans="4:10" ht="31.5" x14ac:dyDescent="0.25">
      <c r="D154" s="19">
        <v>4</v>
      </c>
      <c r="E154" s="6" t="s">
        <v>131</v>
      </c>
      <c r="F154" s="20">
        <v>4</v>
      </c>
      <c r="G154" s="20">
        <v>4</v>
      </c>
      <c r="H154" s="20">
        <v>5</v>
      </c>
      <c r="I154" s="28">
        <f t="shared" si="12"/>
        <v>0.8666666666666667</v>
      </c>
      <c r="J154" s="10" t="str">
        <f t="shared" si="13"/>
        <v>Sangat Valid</v>
      </c>
    </row>
    <row r="155" spans="4:10" x14ac:dyDescent="0.25">
      <c r="D155" s="19">
        <v>5</v>
      </c>
      <c r="E155" s="6" t="s">
        <v>134</v>
      </c>
      <c r="F155" s="20">
        <v>4</v>
      </c>
      <c r="G155" s="20">
        <v>4</v>
      </c>
      <c r="H155" s="20">
        <v>5</v>
      </c>
      <c r="I155" s="28">
        <f t="shared" si="12"/>
        <v>0.8666666666666667</v>
      </c>
      <c r="J155" s="10" t="str">
        <f t="shared" si="13"/>
        <v>Sangat Valid</v>
      </c>
    </row>
    <row r="156" spans="4:10" x14ac:dyDescent="0.25">
      <c r="D156" s="19">
        <v>6</v>
      </c>
      <c r="E156" s="6" t="s">
        <v>133</v>
      </c>
      <c r="F156" s="20">
        <v>4</v>
      </c>
      <c r="G156" s="20">
        <v>4</v>
      </c>
      <c r="H156" s="20">
        <v>5</v>
      </c>
      <c r="I156" s="28">
        <f t="shared" si="12"/>
        <v>0.8666666666666667</v>
      </c>
      <c r="J156" s="10" t="str">
        <f t="shared" si="13"/>
        <v>Sangat Valid</v>
      </c>
    </row>
    <row r="157" spans="4:10" ht="31.5" x14ac:dyDescent="0.25">
      <c r="D157" s="19">
        <v>7</v>
      </c>
      <c r="E157" s="6" t="s">
        <v>132</v>
      </c>
      <c r="F157" s="20">
        <v>4</v>
      </c>
      <c r="G157" s="20">
        <v>4</v>
      </c>
      <c r="H157" s="20">
        <v>5</v>
      </c>
      <c r="I157" s="28">
        <f t="shared" si="12"/>
        <v>0.8666666666666667</v>
      </c>
      <c r="J157" s="10" t="str">
        <f t="shared" si="13"/>
        <v>Sangat Valid</v>
      </c>
    </row>
    <row r="158" spans="4:10" x14ac:dyDescent="0.25">
      <c r="D158" s="48" t="s">
        <v>123</v>
      </c>
      <c r="E158" s="49"/>
      <c r="F158" s="49"/>
      <c r="G158" s="49"/>
      <c r="H158" s="50"/>
      <c r="I158" s="28">
        <f>((I154+I155+I156+I157)/4)</f>
        <v>0.8666666666666667</v>
      </c>
      <c r="J158" s="10" t="str">
        <f t="shared" si="13"/>
        <v>Sangat Valid</v>
      </c>
    </row>
    <row r="159" spans="4:10" x14ac:dyDescent="0.25">
      <c r="D159" s="38" t="s">
        <v>13</v>
      </c>
      <c r="E159" s="39"/>
      <c r="F159" s="39"/>
      <c r="G159" s="39"/>
      <c r="H159" s="39"/>
      <c r="I159" s="39"/>
      <c r="J159" s="40"/>
    </row>
    <row r="160" spans="4:10" ht="31.5" x14ac:dyDescent="0.25">
      <c r="D160" s="1">
        <v>1</v>
      </c>
      <c r="E160" s="14" t="s">
        <v>114</v>
      </c>
      <c r="F160" s="10">
        <v>4</v>
      </c>
      <c r="G160" s="10">
        <v>4</v>
      </c>
      <c r="H160" s="10">
        <v>5</v>
      </c>
      <c r="I160" s="28">
        <f t="shared" ref="I160:I166" si="14">((F160+G160+H160)/15)</f>
        <v>0.8666666666666667</v>
      </c>
      <c r="J160" s="10" t="str">
        <f t="shared" ref="J160:J168" si="15">IF(I160&lt;=20%,"Tak Valid",IF(I160&lt;=40%,"Kurang Valid",IF(I160&lt;=60%,"Cukup Valid",IF(I160&lt;=80%,"Valid",IF(I160&lt;=100%,"Sangat Valid")))))</f>
        <v>Sangat Valid</v>
      </c>
    </row>
    <row r="161" spans="4:10" ht="47.25" x14ac:dyDescent="0.25">
      <c r="D161" s="1">
        <v>2</v>
      </c>
      <c r="E161" s="14" t="s">
        <v>115</v>
      </c>
      <c r="F161" s="10">
        <v>4</v>
      </c>
      <c r="G161" s="10">
        <v>4</v>
      </c>
      <c r="H161" s="10">
        <v>5</v>
      </c>
      <c r="I161" s="28">
        <f t="shared" si="14"/>
        <v>0.8666666666666667</v>
      </c>
      <c r="J161" s="10" t="str">
        <f t="shared" si="15"/>
        <v>Sangat Valid</v>
      </c>
    </row>
    <row r="162" spans="4:10" x14ac:dyDescent="0.25">
      <c r="D162" s="1">
        <v>3</v>
      </c>
      <c r="E162" s="18" t="s">
        <v>120</v>
      </c>
      <c r="F162" s="10">
        <v>4</v>
      </c>
      <c r="G162" s="10">
        <v>4</v>
      </c>
      <c r="H162" s="10">
        <v>5</v>
      </c>
      <c r="I162" s="28">
        <f t="shared" si="14"/>
        <v>0.8666666666666667</v>
      </c>
      <c r="J162" s="10" t="str">
        <f t="shared" si="15"/>
        <v>Sangat Valid</v>
      </c>
    </row>
    <row r="163" spans="4:10" ht="31.5" x14ac:dyDescent="0.25">
      <c r="D163" s="13">
        <v>4</v>
      </c>
      <c r="E163" s="14" t="s">
        <v>116</v>
      </c>
      <c r="F163" s="11">
        <v>5</v>
      </c>
      <c r="G163" s="11">
        <v>4</v>
      </c>
      <c r="H163" s="11">
        <v>5</v>
      </c>
      <c r="I163" s="30">
        <f t="shared" si="14"/>
        <v>0.93333333333333335</v>
      </c>
      <c r="J163" s="11" t="str">
        <f t="shared" si="15"/>
        <v>Sangat Valid</v>
      </c>
    </row>
    <row r="164" spans="4:10" ht="31.5" x14ac:dyDescent="0.25">
      <c r="D164" s="1">
        <v>5</v>
      </c>
      <c r="E164" s="14" t="s">
        <v>117</v>
      </c>
      <c r="F164" s="10">
        <v>5</v>
      </c>
      <c r="G164" s="10">
        <v>4</v>
      </c>
      <c r="H164" s="10">
        <v>5</v>
      </c>
      <c r="I164" s="28">
        <f t="shared" si="14"/>
        <v>0.93333333333333335</v>
      </c>
      <c r="J164" s="10" t="str">
        <f t="shared" si="15"/>
        <v>Sangat Valid</v>
      </c>
    </row>
    <row r="165" spans="4:10" ht="31.5" x14ac:dyDescent="0.25">
      <c r="D165" s="1">
        <v>6</v>
      </c>
      <c r="E165" s="14" t="s">
        <v>118</v>
      </c>
      <c r="F165" s="10">
        <v>4</v>
      </c>
      <c r="G165" s="10">
        <v>4</v>
      </c>
      <c r="H165" s="10">
        <v>5</v>
      </c>
      <c r="I165" s="30">
        <f t="shared" si="14"/>
        <v>0.8666666666666667</v>
      </c>
      <c r="J165" s="11" t="str">
        <f t="shared" si="15"/>
        <v>Sangat Valid</v>
      </c>
    </row>
    <row r="166" spans="4:10" ht="31.5" x14ac:dyDescent="0.25">
      <c r="D166" s="1">
        <v>7</v>
      </c>
      <c r="E166" s="14" t="s">
        <v>119</v>
      </c>
      <c r="F166" s="10">
        <v>4</v>
      </c>
      <c r="G166" s="10">
        <v>4</v>
      </c>
      <c r="H166" s="10">
        <v>5</v>
      </c>
      <c r="I166" s="28">
        <f t="shared" si="14"/>
        <v>0.8666666666666667</v>
      </c>
      <c r="J166" s="10" t="str">
        <f t="shared" si="15"/>
        <v>Sangat Valid</v>
      </c>
    </row>
    <row r="167" spans="4:10" x14ac:dyDescent="0.25">
      <c r="D167" s="42" t="s">
        <v>123</v>
      </c>
      <c r="E167" s="43"/>
      <c r="F167" s="43"/>
      <c r="G167" s="43"/>
      <c r="H167" s="44"/>
      <c r="I167" s="28">
        <f>((I160+I161+I162+I163+I164+I166)/6)</f>
        <v>0.88888888888888895</v>
      </c>
      <c r="J167" s="10" t="str">
        <f t="shared" si="15"/>
        <v>Sangat Valid</v>
      </c>
    </row>
    <row r="168" spans="4:10" x14ac:dyDescent="0.25">
      <c r="D168" s="41" t="s">
        <v>138</v>
      </c>
      <c r="E168" s="41"/>
      <c r="F168" s="41"/>
      <c r="G168" s="41"/>
      <c r="H168" s="41"/>
      <c r="I168" s="27">
        <f>((I54+I129+I139+I149+I158+I167)/6)</f>
        <v>0.86728817858954865</v>
      </c>
      <c r="J168" s="26" t="str">
        <f t="shared" si="15"/>
        <v>Sangat Valid</v>
      </c>
    </row>
  </sheetData>
  <mergeCells count="30">
    <mergeCell ref="F4:H4"/>
    <mergeCell ref="I4:I5"/>
    <mergeCell ref="D4:D5"/>
    <mergeCell ref="E4:E5"/>
    <mergeCell ref="D53:J53"/>
    <mergeCell ref="J4:J5"/>
    <mergeCell ref="D21:J21"/>
    <mergeCell ref="D11:H11"/>
    <mergeCell ref="D12:J12"/>
    <mergeCell ref="D20:H20"/>
    <mergeCell ref="D6:J6"/>
    <mergeCell ref="D45:H45"/>
    <mergeCell ref="D50:D51"/>
    <mergeCell ref="E50:E51"/>
    <mergeCell ref="F50:H50"/>
    <mergeCell ref="I50:I51"/>
    <mergeCell ref="J50:J51"/>
    <mergeCell ref="D52:J52"/>
    <mergeCell ref="D168:H168"/>
    <mergeCell ref="D46:H46"/>
    <mergeCell ref="D129:H129"/>
    <mergeCell ref="D130:J130"/>
    <mergeCell ref="D140:J140"/>
    <mergeCell ref="D150:J150"/>
    <mergeCell ref="D149:H149"/>
    <mergeCell ref="D158:H158"/>
    <mergeCell ref="D159:J159"/>
    <mergeCell ref="D167:H167"/>
    <mergeCell ref="D139:H139"/>
    <mergeCell ref="D55:J5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43"/>
  <sheetViews>
    <sheetView workbookViewId="0">
      <selection activeCell="C18" sqref="B14:I18"/>
    </sheetView>
  </sheetViews>
  <sheetFormatPr defaultRowHeight="15" x14ac:dyDescent="0.25"/>
  <cols>
    <col min="2" max="2" width="5.5703125" customWidth="1"/>
    <col min="3" max="3" width="48.85546875" customWidth="1"/>
    <col min="4" max="4" width="15.85546875" customWidth="1"/>
    <col min="5" max="5" width="13.42578125" customWidth="1"/>
  </cols>
  <sheetData>
    <row r="3" spans="2:5" ht="15.75" customHeight="1" x14ac:dyDescent="0.25">
      <c r="B3" s="10" t="s">
        <v>9</v>
      </c>
      <c r="C3" s="10" t="s">
        <v>8</v>
      </c>
      <c r="D3" s="10" t="s">
        <v>140</v>
      </c>
      <c r="E3" s="10" t="s">
        <v>6</v>
      </c>
    </row>
    <row r="4" spans="2:5" ht="15.75" x14ac:dyDescent="0.25">
      <c r="B4" s="3">
        <v>1</v>
      </c>
      <c r="C4" s="16" t="s">
        <v>14</v>
      </c>
      <c r="D4" s="31">
        <v>0.81669999999999998</v>
      </c>
      <c r="E4" s="3" t="s">
        <v>10</v>
      </c>
    </row>
    <row r="5" spans="2:5" ht="15.75" x14ac:dyDescent="0.25">
      <c r="B5" s="3">
        <v>2</v>
      </c>
      <c r="C5" s="17" t="s">
        <v>122</v>
      </c>
      <c r="D5" s="31">
        <v>0.87619999999999998</v>
      </c>
      <c r="E5" s="3" t="s">
        <v>10</v>
      </c>
    </row>
    <row r="6" spans="2:5" ht="15.75" x14ac:dyDescent="0.25">
      <c r="B6" s="3">
        <v>3</v>
      </c>
      <c r="C6" s="17" t="s">
        <v>26</v>
      </c>
      <c r="D6" s="31">
        <v>0.8609</v>
      </c>
      <c r="E6" s="3" t="s">
        <v>10</v>
      </c>
    </row>
    <row r="8" spans="2:5" ht="15.75" x14ac:dyDescent="0.25">
      <c r="C8" s="5" t="s">
        <v>141</v>
      </c>
      <c r="D8" s="5" t="s">
        <v>151</v>
      </c>
    </row>
    <row r="9" spans="2:5" ht="15.75" x14ac:dyDescent="0.25">
      <c r="C9" s="5" t="s">
        <v>142</v>
      </c>
      <c r="D9" s="31">
        <v>0.81669999999999998</v>
      </c>
    </row>
    <row r="10" spans="2:5" ht="15.75" x14ac:dyDescent="0.25">
      <c r="C10" s="5" t="s">
        <v>143</v>
      </c>
      <c r="D10" s="31">
        <v>0.87619999999999998</v>
      </c>
    </row>
    <row r="11" spans="2:5" ht="15.75" x14ac:dyDescent="0.25">
      <c r="C11" s="5" t="s">
        <v>144</v>
      </c>
      <c r="D11" s="31">
        <v>0.8609</v>
      </c>
    </row>
    <row r="14" spans="2:5" ht="15.75" x14ac:dyDescent="0.25">
      <c r="B14" s="32"/>
    </row>
    <row r="16" spans="2:5" ht="47.25" customHeight="1" x14ac:dyDescent="0.25"/>
    <row r="18" spans="3:4" ht="15.75" x14ac:dyDescent="0.25">
      <c r="C18" s="5" t="s">
        <v>141</v>
      </c>
      <c r="D18" s="5" t="s">
        <v>124</v>
      </c>
    </row>
    <row r="19" spans="3:4" ht="15.75" x14ac:dyDescent="0.25">
      <c r="C19" s="5" t="s">
        <v>142</v>
      </c>
      <c r="D19" s="33">
        <v>0.86670000000000003</v>
      </c>
    </row>
    <row r="20" spans="3:4" ht="15.75" x14ac:dyDescent="0.25">
      <c r="C20" s="5" t="s">
        <v>143</v>
      </c>
      <c r="D20" s="33">
        <v>0.86480000000000001</v>
      </c>
    </row>
    <row r="21" spans="3:4" ht="15.75" x14ac:dyDescent="0.25">
      <c r="C21" s="5" t="s">
        <v>144</v>
      </c>
      <c r="D21" s="33">
        <v>0.85829999999999995</v>
      </c>
    </row>
    <row r="22" spans="3:4" ht="15.75" x14ac:dyDescent="0.25">
      <c r="C22" s="5" t="s">
        <v>145</v>
      </c>
      <c r="D22" s="33">
        <v>0.85829999999999995</v>
      </c>
    </row>
    <row r="23" spans="3:4" ht="15.75" x14ac:dyDescent="0.25">
      <c r="C23" s="5" t="s">
        <v>146</v>
      </c>
      <c r="D23" s="33">
        <v>0.86670000000000003</v>
      </c>
    </row>
    <row r="24" spans="3:4" x14ac:dyDescent="0.25">
      <c r="D24" s="34">
        <f>SUM(D19:D23)/5</f>
        <v>0.86295999999999995</v>
      </c>
    </row>
    <row r="36" spans="3:4" ht="15.75" x14ac:dyDescent="0.25">
      <c r="C36" s="5" t="s">
        <v>149</v>
      </c>
      <c r="D36" s="5" t="s">
        <v>150</v>
      </c>
    </row>
    <row r="37" spans="3:4" ht="15.75" x14ac:dyDescent="0.25">
      <c r="C37" s="5" t="s">
        <v>142</v>
      </c>
      <c r="D37" s="35">
        <v>0.86670000000000003</v>
      </c>
    </row>
    <row r="38" spans="3:4" ht="15.75" x14ac:dyDescent="0.25">
      <c r="C38" s="5" t="s">
        <v>143</v>
      </c>
      <c r="D38" s="35">
        <v>0.86670000000000003</v>
      </c>
    </row>
    <row r="39" spans="3:4" ht="15.75" x14ac:dyDescent="0.25">
      <c r="C39" s="5" t="s">
        <v>144</v>
      </c>
      <c r="D39" s="35">
        <v>0.86670000000000003</v>
      </c>
    </row>
    <row r="40" spans="3:4" ht="15.75" x14ac:dyDescent="0.25">
      <c r="C40" s="5" t="s">
        <v>145</v>
      </c>
      <c r="D40" s="35">
        <v>0.93330000000000002</v>
      </c>
    </row>
    <row r="41" spans="3:4" ht="15.75" x14ac:dyDescent="0.25">
      <c r="C41" s="5" t="s">
        <v>146</v>
      </c>
      <c r="D41" s="35">
        <v>0.93330000000000002</v>
      </c>
    </row>
    <row r="42" spans="3:4" ht="15.75" x14ac:dyDescent="0.25">
      <c r="C42" s="5" t="s">
        <v>147</v>
      </c>
      <c r="D42" s="35">
        <v>0.86670000000000003</v>
      </c>
    </row>
    <row r="43" spans="3:4" ht="15.75" x14ac:dyDescent="0.25">
      <c r="C43" s="5" t="s">
        <v>148</v>
      </c>
      <c r="D43" s="35">
        <v>0.86670000000000003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Ooo</cp:lastModifiedBy>
  <dcterms:created xsi:type="dcterms:W3CDTF">2020-08-21T22:45:25Z</dcterms:created>
  <dcterms:modified xsi:type="dcterms:W3CDTF">2021-01-13T10:56:17Z</dcterms:modified>
</cp:coreProperties>
</file>